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firstSheet="2" activeTab="11"/>
  </bookViews>
  <sheets>
    <sheet name="april 2022" sheetId="1" r:id="rId1"/>
    <sheet name="may 2022" sheetId="2" r:id="rId2"/>
    <sheet name="june 2022" sheetId="3" r:id="rId3"/>
    <sheet name="July 2022" sheetId="4" r:id="rId4"/>
    <sheet name="Aug 2022" sheetId="5" r:id="rId5"/>
    <sheet name="Sept 2022" sheetId="6" r:id="rId6"/>
    <sheet name="Oct 2022" sheetId="7" r:id="rId7"/>
    <sheet name="Nov 2022" sheetId="8" r:id="rId8"/>
    <sheet name="Dec 2022" sheetId="9" r:id="rId9"/>
    <sheet name="Jan 2023" sheetId="10" r:id="rId10"/>
    <sheet name="Feb 2023" sheetId="11" r:id="rId11"/>
    <sheet name="March 2023" sheetId="12" r:id="rId12"/>
  </sheets>
  <calcPr calcId="145621"/>
</workbook>
</file>

<file path=xl/calcChain.xml><?xml version="1.0" encoding="utf-8"?>
<calcChain xmlns="http://schemas.openxmlformats.org/spreadsheetml/2006/main">
  <c r="E30" i="12" l="1"/>
  <c r="G42" i="2"/>
  <c r="G38" i="2"/>
  <c r="E8" i="6" l="1"/>
  <c r="G8" i="6" s="1"/>
  <c r="E15" i="6"/>
  <c r="G15" i="6" s="1"/>
  <c r="E20" i="6"/>
  <c r="G20" i="6" s="1"/>
  <c r="E29" i="6"/>
  <c r="E33" i="6" s="1"/>
  <c r="G33" i="6" s="1"/>
  <c r="G22" i="6" l="1"/>
  <c r="E28" i="3"/>
  <c r="G9" i="1" l="1"/>
  <c r="E15" i="12" l="1"/>
  <c r="G15" i="12" s="1"/>
  <c r="E18" i="9" l="1"/>
  <c r="E34" i="12" l="1"/>
  <c r="G34" i="12" s="1"/>
  <c r="E21" i="12"/>
  <c r="G21" i="12" s="1"/>
  <c r="E7" i="12"/>
  <c r="G7" i="12" s="1"/>
  <c r="E34" i="11"/>
  <c r="E38" i="11" s="1"/>
  <c r="G38" i="11" s="1"/>
  <c r="E25" i="11"/>
  <c r="G25" i="11" s="1"/>
  <c r="E18" i="11"/>
  <c r="G18" i="11" s="1"/>
  <c r="E9" i="11"/>
  <c r="G9" i="11" s="1"/>
  <c r="E33" i="10"/>
  <c r="E37" i="10" s="1"/>
  <c r="G37" i="10" s="1"/>
  <c r="E24" i="10"/>
  <c r="G24" i="10" s="1"/>
  <c r="E17" i="10"/>
  <c r="G17" i="10" s="1"/>
  <c r="E8" i="10"/>
  <c r="G8" i="10" s="1"/>
  <c r="E34" i="9"/>
  <c r="E25" i="9"/>
  <c r="G25" i="9" s="1"/>
  <c r="G18" i="9"/>
  <c r="E8" i="9"/>
  <c r="G8" i="9" s="1"/>
  <c r="E25" i="1"/>
  <c r="E29" i="1" s="1"/>
  <c r="G29" i="1" s="1"/>
  <c r="E16" i="1"/>
  <c r="G16" i="1" s="1"/>
  <c r="E7" i="1"/>
  <c r="E32" i="2"/>
  <c r="E36" i="2" s="1"/>
  <c r="G36" i="2" s="1"/>
  <c r="E23" i="2"/>
  <c r="G23" i="2" s="1"/>
  <c r="E16" i="2"/>
  <c r="G16" i="2" s="1"/>
  <c r="E7" i="2"/>
  <c r="G7" i="2" s="1"/>
  <c r="E32" i="3"/>
  <c r="G32" i="3" s="1"/>
  <c r="E19" i="3"/>
  <c r="E14" i="3"/>
  <c r="G14" i="3" s="1"/>
  <c r="E7" i="3"/>
  <c r="G7" i="3" s="1"/>
  <c r="E32" i="4"/>
  <c r="E36" i="4" s="1"/>
  <c r="G36" i="4" s="1"/>
  <c r="E23" i="4"/>
  <c r="G23" i="4" s="1"/>
  <c r="E16" i="4"/>
  <c r="G16" i="4" s="1"/>
  <c r="E7" i="4"/>
  <c r="G7" i="4" s="1"/>
  <c r="E32" i="7"/>
  <c r="E36" i="7" s="1"/>
  <c r="G36" i="7" s="1"/>
  <c r="E23" i="7"/>
  <c r="G23" i="7" s="1"/>
  <c r="E16" i="7"/>
  <c r="G16" i="7" s="1"/>
  <c r="E7" i="7"/>
  <c r="G7" i="7" s="1"/>
  <c r="E29" i="8"/>
  <c r="E33" i="8" s="1"/>
  <c r="G33" i="8" s="1"/>
  <c r="E20" i="8"/>
  <c r="G20" i="8" s="1"/>
  <c r="E15" i="8"/>
  <c r="G15" i="8" s="1"/>
  <c r="E9" i="8"/>
  <c r="G9" i="8" s="1"/>
  <c r="G7" i="1" l="1"/>
  <c r="E11" i="1"/>
  <c r="G11" i="1" s="1"/>
  <c r="G18" i="1" s="1"/>
  <c r="G21" i="3"/>
  <c r="G34" i="3" s="1"/>
  <c r="G19" i="3"/>
  <c r="G27" i="11"/>
  <c r="G40" i="11" s="1"/>
  <c r="E38" i="9"/>
  <c r="G38" i="9" s="1"/>
  <c r="G31" i="1"/>
  <c r="G25" i="2"/>
  <c r="G25" i="4"/>
  <c r="G38" i="4" s="1"/>
  <c r="G23" i="12"/>
  <c r="G36" i="12" s="1"/>
  <c r="G43" i="12" s="1"/>
  <c r="G26" i="10"/>
  <c r="G39" i="10" s="1"/>
  <c r="G27" i="9"/>
  <c r="G35" i="6"/>
  <c r="G25" i="7"/>
  <c r="G38" i="7" s="1"/>
  <c r="G22" i="8"/>
  <c r="G35" i="8" s="1"/>
  <c r="G40" i="9" l="1"/>
  <c r="G46" i="9" s="1"/>
</calcChain>
</file>

<file path=xl/sharedStrings.xml><?xml version="1.0" encoding="utf-8"?>
<sst xmlns="http://schemas.openxmlformats.org/spreadsheetml/2006/main" count="383" uniqueCount="103">
  <si>
    <t>2022-2023</t>
  </si>
  <si>
    <t>£</t>
  </si>
  <si>
    <t>current account</t>
  </si>
  <si>
    <t>y</t>
  </si>
  <si>
    <t>Includes £20 with Metro Bank</t>
  </si>
  <si>
    <t>deposit account</t>
  </si>
  <si>
    <t>MetroBank</t>
  </si>
  <si>
    <t>petty cash float</t>
  </si>
  <si>
    <t>sub total</t>
  </si>
  <si>
    <t>less uncleared payments at 21 April 2022</t>
  </si>
  <si>
    <t>add unbanked income</t>
  </si>
  <si>
    <t>Bank charges for April</t>
  </si>
  <si>
    <t>subtotal</t>
  </si>
  <si>
    <t xml:space="preserve">y </t>
  </si>
  <si>
    <t>CASH BOOK</t>
  </si>
  <si>
    <t>Opening Balance</t>
  </si>
  <si>
    <t>Add recipts in year</t>
  </si>
  <si>
    <t>less payments in year</t>
  </si>
  <si>
    <t>VARIANCES</t>
  </si>
  <si>
    <t>no</t>
  </si>
  <si>
    <t>name</t>
  </si>
  <si>
    <t>Bank charges for May</t>
  </si>
  <si>
    <t>variances</t>
  </si>
  <si>
    <t>b/f</t>
  </si>
  <si>
    <t>BANK RECONCILIATION</t>
  </si>
  <si>
    <t>number</t>
  </si>
  <si>
    <t>none</t>
  </si>
  <si>
    <t>add quarterly bank charges paid 30 June</t>
  </si>
  <si>
    <t>Add receipts in year</t>
  </si>
  <si>
    <t>Bank charges for July</t>
  </si>
  <si>
    <t xml:space="preserve">                                                                                                                                                                          </t>
  </si>
  <si>
    <t>bank balance as at 22 Sept 2022</t>
  </si>
  <si>
    <t>interest to be paid c£15.00 on 30 Sept</t>
  </si>
  <si>
    <t>less unpresented cheques as at 22 Sept 2022</t>
  </si>
  <si>
    <t xml:space="preserve">Bank charges </t>
  </si>
  <si>
    <t>charged 30 Sept</t>
  </si>
  <si>
    <t>NET BANK BALANCE AT 22 Sept 2022</t>
  </si>
  <si>
    <t>NET TOTAL AT 22 SEPT 2022</t>
  </si>
  <si>
    <t>Mr C Bradford</t>
  </si>
  <si>
    <t>treatment of March 2021 interest</t>
  </si>
  <si>
    <t>discrepancy</t>
  </si>
  <si>
    <t>Bank charges for Nov</t>
  </si>
  <si>
    <t xml:space="preserve"> y</t>
  </si>
  <si>
    <t>NET TOTAL AT 26 NOV 2021</t>
  </si>
  <si>
    <t>bank balance as at 31 Dec 2021</t>
  </si>
  <si>
    <t>less unpresented cheques as at 31 Dec 2021</t>
  </si>
  <si>
    <t xml:space="preserve">Zoom </t>
  </si>
  <si>
    <t>Unity Bank deposit</t>
  </si>
  <si>
    <t>Bank charges for Dec</t>
  </si>
  <si>
    <t>NET BANK BALANCE AT 31 DEC 2021</t>
  </si>
  <si>
    <t>variance</t>
  </si>
  <si>
    <t>zoom October invoice  - not paid</t>
  </si>
  <si>
    <t>current account Unity</t>
  </si>
  <si>
    <t>current account - Unity Bank</t>
  </si>
  <si>
    <t>Bank charges for March</t>
  </si>
  <si>
    <t>VARIANCE</t>
  </si>
  <si>
    <t>bank balance as at 24 Nov 2022</t>
  </si>
  <si>
    <t>less uncleared payments as at 24 Nov 2022</t>
  </si>
  <si>
    <t>NET BANK BALANCE AT 24 Nov 2022</t>
  </si>
  <si>
    <t>NET TOTAL AT 24 NOV 2022</t>
  </si>
  <si>
    <t>equals £1.25 and £20.00 transferred from Metro Bank account closing</t>
  </si>
  <si>
    <t>and recorded as income for 2022/3</t>
  </si>
  <si>
    <t>NO MEETING</t>
  </si>
  <si>
    <t xml:space="preserve">dec charges £18.00 for Q4 2022 </t>
  </si>
  <si>
    <t>NET BANK BALANCE AT 27 JAN 2023</t>
  </si>
  <si>
    <t>NET TOTAL AT 27th JAN 2023</t>
  </si>
  <si>
    <t>Bank charges for Jan 2023</t>
  </si>
  <si>
    <t>MEETING CANCELLED</t>
  </si>
  <si>
    <t>bank balance as at 23 February 2023</t>
  </si>
  <si>
    <t>less unpresented cheques as at 23 February 2023</t>
  </si>
  <si>
    <t>NET BANK BALANCE AT 23 February 2023</t>
  </si>
  <si>
    <t>NET TOTAL AT 23 February 2023</t>
  </si>
  <si>
    <t>deposit account  - Unity Bank</t>
  </si>
  <si>
    <t>Bank charges for February 2023</t>
  </si>
  <si>
    <t>bank balance as at 20 Oct 2022</t>
  </si>
  <si>
    <t>less unpresented cheques as at 20 Oct 2022</t>
  </si>
  <si>
    <t>Bank charges for Oct 2022</t>
  </si>
  <si>
    <t>NET BANK BALANCE AT 20 OCT 2022</t>
  </si>
  <si>
    <t>NET TOTAL AT 20 OCT 2022</t>
  </si>
  <si>
    <t>bank balance as at 27 Jan 2023</t>
  </si>
  <si>
    <t>less unpresented cheques as at 27 Jan 2023</t>
  </si>
  <si>
    <t>bank balance as at 19 May 2022</t>
  </si>
  <si>
    <t>less unpresented cheques as at 19 May 2022</t>
  </si>
  <si>
    <t>NET BANK BALANCE AT 19 May 2022</t>
  </si>
  <si>
    <t>bank balance as at 22 April 2022</t>
  </si>
  <si>
    <t>NET BANK BALANCE AT 22 APRIL 2022</t>
  </si>
  <si>
    <t>NET TOTAL AT 22 APRIL 2022</t>
  </si>
  <si>
    <t>NET TOTAL AT 19 MAY 2022</t>
  </si>
  <si>
    <t>bank balance as at 21 June 2022</t>
  </si>
  <si>
    <t>less unpresented cheques as at 21 June 2022</t>
  </si>
  <si>
    <t xml:space="preserve">NET BANK BALANCE AT 21 JUNE 2022 </t>
  </si>
  <si>
    <t>NET TOTAL AT 21 JUNE 2022</t>
  </si>
  <si>
    <t>£300 paid to MBW for Treeguard 12 May 2023</t>
  </si>
  <si>
    <t>bank balance as at 23 JULY 2022</t>
  </si>
  <si>
    <t>less unpresented cheques as at 23 JULY 2022</t>
  </si>
  <si>
    <t>NET BANK BALANCE AT 23 JULY 2022</t>
  </si>
  <si>
    <t>NET TOTAL AT 23 JULY 2022</t>
  </si>
  <si>
    <t>2022 -2023</t>
  </si>
  <si>
    <t>bank balance as at 17 March 2023</t>
  </si>
  <si>
    <t>NET BANK BALANCE AT 17 March 2023</t>
  </si>
  <si>
    <t>less unpresented cheques as at 17 March 2023</t>
  </si>
  <si>
    <t>NET TOTAL AT 17 March 2023</t>
  </si>
  <si>
    <t>£18.00 charged 31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</si>
</sst>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17" fontId="1" fillId="0" borderId="0" xfId="0" applyNumberFormat="1" applyFont="1"/>
    <xf numFmtId="0" fontId="0" fillId="0" borderId="0" xfId="0" applyAlignment="1">
      <alignment vertical="top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17" fontId="3" fillId="0" borderId="0" xfId="0" applyNumberFormat="1" applyFont="1"/>
    <xf numFmtId="0" fontId="4" fillId="0" borderId="0" xfId="0" applyFont="1" applyAlignment="1">
      <alignment horizontal="center" vertical="center"/>
    </xf>
    <xf numFmtId="8" fontId="0" fillId="0" borderId="0" xfId="0" applyNumberFormat="1"/>
    <xf numFmtId="17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A2" sqref="A2"/>
    </sheetView>
  </sheetViews>
  <sheetFormatPr defaultRowHeight="15" x14ac:dyDescent="0.25"/>
  <cols>
    <col min="4" max="4" width="13.28515625" customWidth="1"/>
    <col min="7" max="7" width="17.85546875" bestFit="1" customWidth="1"/>
  </cols>
  <sheetData>
    <row r="1" spans="1:10" ht="14.45" x14ac:dyDescent="0.3">
      <c r="G1" s="4" t="s">
        <v>0</v>
      </c>
      <c r="H1" s="4"/>
      <c r="I1" s="9">
        <v>44652</v>
      </c>
    </row>
    <row r="2" spans="1:10" x14ac:dyDescent="0.25">
      <c r="A2" s="4" t="s">
        <v>84</v>
      </c>
      <c r="E2" t="s">
        <v>1</v>
      </c>
      <c r="G2" t="s">
        <v>1</v>
      </c>
    </row>
    <row r="3" spans="1:10" x14ac:dyDescent="0.25">
      <c r="A3" t="s">
        <v>2</v>
      </c>
      <c r="E3">
        <v>21069.98</v>
      </c>
      <c r="I3" t="s">
        <v>3</v>
      </c>
      <c r="J3" t="s">
        <v>4</v>
      </c>
    </row>
    <row r="4" spans="1:10" ht="14.45" x14ac:dyDescent="0.3">
      <c r="A4" t="s">
        <v>5</v>
      </c>
      <c r="E4">
        <v>1.25</v>
      </c>
      <c r="I4" t="s">
        <v>3</v>
      </c>
      <c r="J4" t="s">
        <v>6</v>
      </c>
    </row>
    <row r="5" spans="1:10" ht="14.45" x14ac:dyDescent="0.3">
      <c r="A5" t="s">
        <v>7</v>
      </c>
      <c r="E5">
        <v>0</v>
      </c>
    </row>
    <row r="7" spans="1:10" ht="14.45" x14ac:dyDescent="0.3">
      <c r="A7" t="s">
        <v>8</v>
      </c>
      <c r="E7">
        <f>SUM(E3:E6)</f>
        <v>21071.23</v>
      </c>
      <c r="G7">
        <f>E7</f>
        <v>21071.23</v>
      </c>
      <c r="I7" t="s">
        <v>3</v>
      </c>
    </row>
    <row r="9" spans="1:10" ht="14.45" x14ac:dyDescent="0.3">
      <c r="A9" t="s">
        <v>9</v>
      </c>
      <c r="E9" s="3">
        <v>0</v>
      </c>
      <c r="G9">
        <f>E9</f>
        <v>0</v>
      </c>
    </row>
    <row r="10" spans="1:10" ht="14.45" x14ac:dyDescent="0.3">
      <c r="E10" s="3"/>
    </row>
    <row r="11" spans="1:10" ht="14.45" x14ac:dyDescent="0.3">
      <c r="A11" t="s">
        <v>8</v>
      </c>
      <c r="E11" s="11">
        <f>SUM(E7:E10)</f>
        <v>21071.23</v>
      </c>
      <c r="G11" s="7">
        <f>E11</f>
        <v>21071.23</v>
      </c>
      <c r="I11" t="s">
        <v>3</v>
      </c>
    </row>
    <row r="12" spans="1:10" ht="14.45" x14ac:dyDescent="0.3">
      <c r="E12" s="11"/>
      <c r="G12" s="7"/>
    </row>
    <row r="13" spans="1:10" ht="14.45" x14ac:dyDescent="0.3">
      <c r="A13" t="s">
        <v>10</v>
      </c>
      <c r="E13" s="7">
        <v>0</v>
      </c>
      <c r="I13" t="s">
        <v>3</v>
      </c>
    </row>
    <row r="14" spans="1:10" ht="14.45" x14ac:dyDescent="0.3">
      <c r="A14" t="s">
        <v>11</v>
      </c>
      <c r="E14" s="7">
        <v>0</v>
      </c>
      <c r="I14" t="s">
        <v>3</v>
      </c>
    </row>
    <row r="16" spans="1:10" ht="14.45" x14ac:dyDescent="0.3">
      <c r="A16" t="s">
        <v>12</v>
      </c>
      <c r="E16" s="7">
        <f>SUM(E13:E15)</f>
        <v>0</v>
      </c>
      <c r="G16" s="7">
        <f>E16</f>
        <v>0</v>
      </c>
      <c r="I16" t="s">
        <v>13</v>
      </c>
    </row>
    <row r="17" spans="1:9" ht="14.45" x14ac:dyDescent="0.3">
      <c r="E17" s="5"/>
    </row>
    <row r="18" spans="1:9" ht="14.45" x14ac:dyDescent="0.3">
      <c r="A18" s="4" t="s">
        <v>85</v>
      </c>
      <c r="G18" s="8">
        <f>SUM(G11:G17)</f>
        <v>21071.23</v>
      </c>
    </row>
    <row r="19" spans="1:9" ht="14.45" x14ac:dyDescent="0.3">
      <c r="G19" s="7"/>
    </row>
    <row r="20" spans="1:9" x14ac:dyDescent="0.25">
      <c r="A20" s="4" t="s">
        <v>14</v>
      </c>
      <c r="E20" s="5" t="s">
        <v>1</v>
      </c>
    </row>
    <row r="22" spans="1:9" ht="14.45" x14ac:dyDescent="0.3">
      <c r="A22" t="s">
        <v>15</v>
      </c>
      <c r="E22">
        <v>21071.23</v>
      </c>
      <c r="I22" t="s">
        <v>3</v>
      </c>
    </row>
    <row r="23" spans="1:9" ht="14.45" x14ac:dyDescent="0.3">
      <c r="A23" t="s">
        <v>16</v>
      </c>
      <c r="E23" s="7">
        <v>0</v>
      </c>
      <c r="I23" t="s">
        <v>3</v>
      </c>
    </row>
    <row r="25" spans="1:9" ht="14.45" x14ac:dyDescent="0.3">
      <c r="A25" t="s">
        <v>8</v>
      </c>
      <c r="E25">
        <f>SUM(E22:E24)</f>
        <v>21071.23</v>
      </c>
    </row>
    <row r="27" spans="1:9" ht="14.45" x14ac:dyDescent="0.3">
      <c r="A27" t="s">
        <v>17</v>
      </c>
      <c r="E27" s="7">
        <v>0</v>
      </c>
      <c r="I27" t="s">
        <v>3</v>
      </c>
    </row>
    <row r="29" spans="1:9" x14ac:dyDescent="0.25">
      <c r="A29" s="4" t="s">
        <v>86</v>
      </c>
      <c r="B29" s="4"/>
      <c r="C29" s="4"/>
      <c r="D29" s="4"/>
      <c r="E29" s="4">
        <f>E25-E27</f>
        <v>21071.23</v>
      </c>
      <c r="F29" s="4"/>
      <c r="G29" s="4">
        <f>E29</f>
        <v>21071.23</v>
      </c>
      <c r="H29" s="4"/>
      <c r="I29" s="4"/>
    </row>
    <row r="31" spans="1:9" x14ac:dyDescent="0.25">
      <c r="A31" t="s">
        <v>18</v>
      </c>
      <c r="G31" s="7">
        <f>G29-G18</f>
        <v>0</v>
      </c>
      <c r="I31" t="s">
        <v>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9" workbookViewId="0">
      <selection activeCell="A33" sqref="A33:XFD33"/>
    </sheetView>
  </sheetViews>
  <sheetFormatPr defaultRowHeight="15" x14ac:dyDescent="0.25"/>
  <cols>
    <col min="4" max="4" width="12.140625" customWidth="1"/>
    <col min="5" max="5" width="10.5703125" bestFit="1" customWidth="1"/>
    <col min="7" max="7" width="11.140625" customWidth="1"/>
  </cols>
  <sheetData>
    <row r="1" spans="1:9" s="15" customFormat="1" x14ac:dyDescent="0.25">
      <c r="G1" s="18" t="s">
        <v>0</v>
      </c>
      <c r="H1" s="18"/>
      <c r="I1" s="27">
        <v>44927</v>
      </c>
    </row>
    <row r="2" spans="1:9" s="15" customFormat="1" x14ac:dyDescent="0.25">
      <c r="D2" s="16"/>
      <c r="E2" s="20" t="s">
        <v>1</v>
      </c>
    </row>
    <row r="3" spans="1:9" s="18" customFormat="1" x14ac:dyDescent="0.25">
      <c r="A3" s="18" t="s">
        <v>79</v>
      </c>
    </row>
    <row r="4" spans="1:9" s="18" customFormat="1" x14ac:dyDescent="0.25">
      <c r="A4" s="18" t="s">
        <v>52</v>
      </c>
      <c r="E4" s="18">
        <v>10334.290000000001</v>
      </c>
    </row>
    <row r="5" spans="1:9" s="18" customFormat="1" x14ac:dyDescent="0.25">
      <c r="A5" s="18" t="s">
        <v>5</v>
      </c>
      <c r="E5" s="18">
        <v>20115.46</v>
      </c>
    </row>
    <row r="6" spans="1:9" s="18" customFormat="1" x14ac:dyDescent="0.25">
      <c r="A6" s="18" t="s">
        <v>7</v>
      </c>
      <c r="E6" s="18">
        <v>0</v>
      </c>
    </row>
    <row r="7" spans="1:9" s="18" customFormat="1" x14ac:dyDescent="0.25"/>
    <row r="8" spans="1:9" s="18" customFormat="1" x14ac:dyDescent="0.25">
      <c r="A8" s="18" t="s">
        <v>8</v>
      </c>
      <c r="E8" s="18">
        <f>SUM(E4:E7)</f>
        <v>30449.75</v>
      </c>
      <c r="G8" s="18">
        <f>E8</f>
        <v>30449.75</v>
      </c>
    </row>
    <row r="9" spans="1:9" s="18" customFormat="1" x14ac:dyDescent="0.25"/>
    <row r="10" spans="1:9" s="18" customFormat="1" x14ac:dyDescent="0.25">
      <c r="A10" s="18" t="s">
        <v>80</v>
      </c>
      <c r="E10" s="20" t="s">
        <v>1</v>
      </c>
    </row>
    <row r="11" spans="1:9" s="18" customFormat="1" x14ac:dyDescent="0.25">
      <c r="E11" s="20"/>
    </row>
    <row r="12" spans="1:9" s="18" customFormat="1" x14ac:dyDescent="0.25">
      <c r="A12" s="18" t="s">
        <v>19</v>
      </c>
      <c r="C12" s="18" t="s">
        <v>20</v>
      </c>
      <c r="E12" s="20"/>
    </row>
    <row r="13" spans="1:9" s="18" customFormat="1" x14ac:dyDescent="0.25">
      <c r="E13" s="21"/>
    </row>
    <row r="14" spans="1:9" s="18" customFormat="1" x14ac:dyDescent="0.25">
      <c r="A14" s="18" t="s">
        <v>26</v>
      </c>
      <c r="C14" s="18" t="s">
        <v>26</v>
      </c>
      <c r="E14" s="21">
        <v>0</v>
      </c>
    </row>
    <row r="15" spans="1:9" s="18" customFormat="1" x14ac:dyDescent="0.25">
      <c r="E15" s="20"/>
    </row>
    <row r="16" spans="1:9" s="18" customFormat="1" x14ac:dyDescent="0.25">
      <c r="E16" s="20"/>
    </row>
    <row r="17" spans="1:9" s="18" customFormat="1" x14ac:dyDescent="0.25">
      <c r="A17" s="18" t="s">
        <v>8</v>
      </c>
      <c r="E17" s="21">
        <f>SUM(E13:E16)</f>
        <v>0</v>
      </c>
      <c r="G17" s="19">
        <f>E17</f>
        <v>0</v>
      </c>
    </row>
    <row r="18" spans="1:9" s="18" customFormat="1" x14ac:dyDescent="0.25"/>
    <row r="19" spans="1:9" s="18" customFormat="1" x14ac:dyDescent="0.25"/>
    <row r="20" spans="1:9" s="18" customFormat="1" x14ac:dyDescent="0.25">
      <c r="E20" s="20" t="s">
        <v>1</v>
      </c>
    </row>
    <row r="21" spans="1:9" s="18" customFormat="1" x14ac:dyDescent="0.25">
      <c r="A21" s="18" t="s">
        <v>10</v>
      </c>
      <c r="E21" s="19">
        <v>0</v>
      </c>
    </row>
    <row r="22" spans="1:9" s="18" customFormat="1" x14ac:dyDescent="0.25">
      <c r="A22" s="18" t="s">
        <v>66</v>
      </c>
      <c r="E22" s="19">
        <v>0</v>
      </c>
      <c r="I22" s="18" t="s">
        <v>63</v>
      </c>
    </row>
    <row r="23" spans="1:9" s="18" customFormat="1" x14ac:dyDescent="0.25"/>
    <row r="24" spans="1:9" s="18" customFormat="1" x14ac:dyDescent="0.25">
      <c r="A24" s="18" t="s">
        <v>12</v>
      </c>
      <c r="E24" s="19">
        <f>SUM(E21:E23)</f>
        <v>0</v>
      </c>
      <c r="G24" s="19">
        <f>E24</f>
        <v>0</v>
      </c>
    </row>
    <row r="25" spans="1:9" s="18" customFormat="1" x14ac:dyDescent="0.25">
      <c r="E25" s="22" t="s">
        <v>1</v>
      </c>
    </row>
    <row r="26" spans="1:9" s="18" customFormat="1" x14ac:dyDescent="0.25">
      <c r="A26" s="17" t="s">
        <v>64</v>
      </c>
      <c r="G26" s="23">
        <f>G8-G17+G24</f>
        <v>30449.75</v>
      </c>
    </row>
    <row r="27" spans="1:9" s="18" customFormat="1" x14ac:dyDescent="0.25"/>
    <row r="28" spans="1:9" s="18" customFormat="1" x14ac:dyDescent="0.25">
      <c r="A28" s="17" t="s">
        <v>14</v>
      </c>
      <c r="E28" s="22" t="s">
        <v>1</v>
      </c>
    </row>
    <row r="29" spans="1:9" s="18" customFormat="1" x14ac:dyDescent="0.25"/>
    <row r="30" spans="1:9" s="18" customFormat="1" x14ac:dyDescent="0.25">
      <c r="A30" s="18" t="s">
        <v>15</v>
      </c>
      <c r="E30" s="18">
        <v>21071.23</v>
      </c>
    </row>
    <row r="31" spans="1:9" s="18" customFormat="1" x14ac:dyDescent="0.25">
      <c r="A31" s="18" t="s">
        <v>28</v>
      </c>
      <c r="E31" s="18">
        <v>20099.14</v>
      </c>
    </row>
    <row r="32" spans="1:9" s="15" customFormat="1" ht="14.45" x14ac:dyDescent="0.3"/>
    <row r="33" spans="1:7" s="18" customFormat="1" x14ac:dyDescent="0.25">
      <c r="A33" s="18" t="s">
        <v>8</v>
      </c>
      <c r="E33" s="18">
        <f>SUM(E30:E32)</f>
        <v>41170.369999999995</v>
      </c>
    </row>
    <row r="35" spans="1:7" ht="14.45" x14ac:dyDescent="0.3">
      <c r="A35" s="15" t="s">
        <v>17</v>
      </c>
      <c r="B35" s="15"/>
      <c r="C35" s="15"/>
      <c r="D35" s="15"/>
      <c r="E35" s="15">
        <v>10714.37</v>
      </c>
    </row>
    <row r="37" spans="1:7" s="4" customFormat="1" ht="14.45" x14ac:dyDescent="0.3">
      <c r="A37" s="4" t="s">
        <v>65</v>
      </c>
      <c r="E37" s="8">
        <f>E33-E35</f>
        <v>30455.999999999993</v>
      </c>
      <c r="G37" s="8">
        <f>E37</f>
        <v>30455.999999999993</v>
      </c>
    </row>
    <row r="39" spans="1:7" ht="14.45" x14ac:dyDescent="0.3">
      <c r="A39" t="s">
        <v>18</v>
      </c>
      <c r="G39" s="7">
        <f>G26-E37</f>
        <v>-6.249999999992724</v>
      </c>
    </row>
    <row r="41" spans="1:7" s="15" customFormat="1" x14ac:dyDescent="0.25"/>
    <row r="42" spans="1:7" ht="14.45" x14ac:dyDescent="0.3"/>
    <row r="43" spans="1:7" ht="14.45" x14ac:dyDescent="0.3">
      <c r="G43" s="7"/>
    </row>
    <row r="46" spans="1:7" x14ac:dyDescent="0.25">
      <c r="G46" s="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2" workbookViewId="0">
      <selection activeCell="J20" sqref="J20"/>
    </sheetView>
  </sheetViews>
  <sheetFormatPr defaultRowHeight="15" x14ac:dyDescent="0.25"/>
  <cols>
    <col min="4" max="4" width="14" customWidth="1"/>
  </cols>
  <sheetData>
    <row r="1" spans="1:9" s="18" customFormat="1" x14ac:dyDescent="0.25">
      <c r="G1" s="17" t="s">
        <v>0</v>
      </c>
      <c r="H1" s="17"/>
      <c r="I1" s="24">
        <v>44958</v>
      </c>
    </row>
    <row r="2" spans="1:9" s="18" customFormat="1" x14ac:dyDescent="0.25">
      <c r="D2" s="25"/>
      <c r="E2" s="20" t="s">
        <v>1</v>
      </c>
    </row>
    <row r="3" spans="1:9" s="18" customFormat="1" x14ac:dyDescent="0.25">
      <c r="A3" s="17" t="s">
        <v>68</v>
      </c>
      <c r="B3" s="17"/>
      <c r="C3" s="17"/>
      <c r="D3" s="17"/>
    </row>
    <row r="4" spans="1:9" s="18" customFormat="1" x14ac:dyDescent="0.25">
      <c r="A4" s="18" t="s">
        <v>53</v>
      </c>
      <c r="E4" s="18">
        <v>9486.31</v>
      </c>
    </row>
    <row r="5" spans="1:9" s="18" customFormat="1" x14ac:dyDescent="0.25">
      <c r="A5" s="18" t="s">
        <v>72</v>
      </c>
      <c r="E5" s="18">
        <v>20115.46</v>
      </c>
    </row>
    <row r="6" spans="1:9" s="18" customFormat="1" ht="14.45" x14ac:dyDescent="0.3">
      <c r="E6" s="19"/>
    </row>
    <row r="7" spans="1:9" s="18" customFormat="1" x14ac:dyDescent="0.25">
      <c r="A7" s="18" t="s">
        <v>7</v>
      </c>
      <c r="E7" s="18">
        <v>0</v>
      </c>
    </row>
    <row r="8" spans="1:9" s="18" customFormat="1" x14ac:dyDescent="0.25"/>
    <row r="9" spans="1:9" s="18" customFormat="1" x14ac:dyDescent="0.25">
      <c r="A9" s="18" t="s">
        <v>8</v>
      </c>
      <c r="E9" s="18">
        <f>SUM(E4:E8)</f>
        <v>29601.769999999997</v>
      </c>
      <c r="G9" s="18">
        <f>E9</f>
        <v>29601.769999999997</v>
      </c>
    </row>
    <row r="10" spans="1:9" s="18" customFormat="1" x14ac:dyDescent="0.25"/>
    <row r="11" spans="1:9" s="18" customFormat="1" x14ac:dyDescent="0.25">
      <c r="A11" s="18" t="s">
        <v>69</v>
      </c>
      <c r="E11" s="20" t="s">
        <v>1</v>
      </c>
    </row>
    <row r="12" spans="1:9" s="18" customFormat="1" x14ac:dyDescent="0.25">
      <c r="E12" s="20"/>
    </row>
    <row r="13" spans="1:9" s="18" customFormat="1" x14ac:dyDescent="0.25">
      <c r="A13" s="18" t="s">
        <v>19</v>
      </c>
      <c r="C13" s="18" t="s">
        <v>20</v>
      </c>
      <c r="E13" s="20"/>
    </row>
    <row r="14" spans="1:9" s="18" customFormat="1" x14ac:dyDescent="0.25">
      <c r="E14" s="21"/>
    </row>
    <row r="15" spans="1:9" s="18" customFormat="1" x14ac:dyDescent="0.25">
      <c r="A15" s="18" t="s">
        <v>26</v>
      </c>
      <c r="C15" s="18" t="s">
        <v>26</v>
      </c>
      <c r="E15" s="21"/>
    </row>
    <row r="16" spans="1:9" s="18" customFormat="1" x14ac:dyDescent="0.25">
      <c r="E16" s="20"/>
    </row>
    <row r="17" spans="1:7" s="18" customFormat="1" x14ac:dyDescent="0.25">
      <c r="E17" s="20"/>
    </row>
    <row r="18" spans="1:7" s="18" customFormat="1" x14ac:dyDescent="0.25">
      <c r="A18" s="18" t="s">
        <v>8</v>
      </c>
      <c r="E18" s="21">
        <f>SUM(E14:E17)</f>
        <v>0</v>
      </c>
      <c r="G18" s="19">
        <f>E18</f>
        <v>0</v>
      </c>
    </row>
    <row r="19" spans="1:7" s="18" customFormat="1" x14ac:dyDescent="0.25"/>
    <row r="20" spans="1:7" s="18" customFormat="1" x14ac:dyDescent="0.25"/>
    <row r="21" spans="1:7" s="18" customFormat="1" x14ac:dyDescent="0.25">
      <c r="E21" s="20" t="s">
        <v>1</v>
      </c>
    </row>
    <row r="22" spans="1:7" s="18" customFormat="1" x14ac:dyDescent="0.25">
      <c r="A22" s="18" t="s">
        <v>10</v>
      </c>
      <c r="E22" s="19">
        <v>0</v>
      </c>
    </row>
    <row r="23" spans="1:7" s="18" customFormat="1" x14ac:dyDescent="0.25">
      <c r="A23" s="18" t="s">
        <v>73</v>
      </c>
      <c r="E23" s="19">
        <v>0</v>
      </c>
    </row>
    <row r="24" spans="1:7" s="18" customFormat="1" x14ac:dyDescent="0.25"/>
    <row r="25" spans="1:7" s="18" customFormat="1" x14ac:dyDescent="0.25">
      <c r="A25" s="18" t="s">
        <v>12</v>
      </c>
      <c r="E25" s="19">
        <f>SUM(E22:E24)</f>
        <v>0</v>
      </c>
      <c r="G25" s="19">
        <f>E25</f>
        <v>0</v>
      </c>
    </row>
    <row r="26" spans="1:7" s="18" customFormat="1" x14ac:dyDescent="0.25">
      <c r="E26" s="22" t="s">
        <v>1</v>
      </c>
    </row>
    <row r="27" spans="1:7" s="18" customFormat="1" x14ac:dyDescent="0.25">
      <c r="A27" s="17" t="s">
        <v>70</v>
      </c>
      <c r="G27" s="23">
        <f>G9-G18+G25</f>
        <v>29601.769999999997</v>
      </c>
    </row>
    <row r="28" spans="1:7" s="18" customFormat="1" ht="14.45" x14ac:dyDescent="0.3"/>
    <row r="29" spans="1:7" s="18" customFormat="1" x14ac:dyDescent="0.25">
      <c r="A29" s="17" t="s">
        <v>14</v>
      </c>
      <c r="E29" s="22" t="s">
        <v>1</v>
      </c>
    </row>
    <row r="30" spans="1:7" s="18" customFormat="1" x14ac:dyDescent="0.25"/>
    <row r="31" spans="1:7" s="18" customFormat="1" x14ac:dyDescent="0.25">
      <c r="A31" s="18" t="s">
        <v>15</v>
      </c>
      <c r="E31" s="18">
        <v>21071.23</v>
      </c>
    </row>
    <row r="32" spans="1:7" s="18" customFormat="1" x14ac:dyDescent="0.25">
      <c r="A32" s="18" t="s">
        <v>28</v>
      </c>
      <c r="E32" s="18">
        <v>20099.14</v>
      </c>
    </row>
    <row r="33" spans="1:7" s="18" customFormat="1" ht="14.45" x14ac:dyDescent="0.3"/>
    <row r="34" spans="1:7" s="18" customFormat="1" ht="14.45" x14ac:dyDescent="0.3">
      <c r="A34" s="18" t="s">
        <v>8</v>
      </c>
      <c r="E34" s="18">
        <f>SUM(E31:E33)</f>
        <v>41170.369999999995</v>
      </c>
    </row>
    <row r="35" spans="1:7" s="18" customFormat="1" ht="14.45" x14ac:dyDescent="0.3"/>
    <row r="36" spans="1:7" s="18" customFormat="1" ht="14.45" x14ac:dyDescent="0.3">
      <c r="A36" s="18" t="s">
        <v>17</v>
      </c>
      <c r="E36" s="18">
        <v>11562.36</v>
      </c>
    </row>
    <row r="37" spans="1:7" s="18" customFormat="1" ht="14.45" x14ac:dyDescent="0.3"/>
    <row r="38" spans="1:7" s="17" customFormat="1" ht="14.45" x14ac:dyDescent="0.3">
      <c r="A38" s="17" t="s">
        <v>71</v>
      </c>
      <c r="E38" s="17">
        <f>E34-E36</f>
        <v>29608.009999999995</v>
      </c>
      <c r="G38" s="17">
        <f>E38</f>
        <v>29608.009999999995</v>
      </c>
    </row>
    <row r="39" spans="1:7" s="18" customFormat="1" ht="14.45" x14ac:dyDescent="0.3"/>
    <row r="40" spans="1:7" s="18" customFormat="1" ht="14.45" x14ac:dyDescent="0.3">
      <c r="A40" s="18" t="s">
        <v>18</v>
      </c>
      <c r="G40" s="23">
        <f>G27-E38</f>
        <v>-6.2399999999979627</v>
      </c>
    </row>
    <row r="41" spans="1:7" s="18" customFormat="1" ht="14.45" x14ac:dyDescent="0.3"/>
    <row r="43" spans="1:7" ht="14.45" x14ac:dyDescent="0.3"/>
    <row r="44" spans="1:7" ht="14.45" x14ac:dyDescent="0.3">
      <c r="G44" s="7"/>
    </row>
    <row r="45" spans="1:7" ht="14.45" x14ac:dyDescent="0.3">
      <c r="A45" s="4"/>
      <c r="G45" s="8"/>
    </row>
    <row r="47" spans="1:7" ht="14.45" x14ac:dyDescent="0.3">
      <c r="G47" s="7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6" workbookViewId="0">
      <selection activeCell="L28" sqref="L28"/>
    </sheetView>
  </sheetViews>
  <sheetFormatPr defaultRowHeight="15" x14ac:dyDescent="0.25"/>
  <sheetData>
    <row r="1" spans="1:9" ht="14.45" x14ac:dyDescent="0.3">
      <c r="G1" s="4" t="s">
        <v>0</v>
      </c>
      <c r="H1" s="4"/>
      <c r="I1" s="9">
        <v>44986</v>
      </c>
    </row>
    <row r="2" spans="1:9" x14ac:dyDescent="0.25">
      <c r="D2" s="2"/>
      <c r="E2" s="3" t="s">
        <v>1</v>
      </c>
    </row>
    <row r="3" spans="1:9" s="4" customFormat="1" x14ac:dyDescent="0.25">
      <c r="A3" s="4" t="s">
        <v>98</v>
      </c>
    </row>
    <row r="4" spans="1:9" ht="14.45" x14ac:dyDescent="0.3">
      <c r="A4" t="s">
        <v>2</v>
      </c>
      <c r="E4">
        <v>9159.92</v>
      </c>
    </row>
    <row r="5" spans="1:9" ht="14.45" x14ac:dyDescent="0.3">
      <c r="A5" t="s">
        <v>5</v>
      </c>
      <c r="E5">
        <v>20115.46</v>
      </c>
    </row>
    <row r="6" spans="1:9" ht="14.45" x14ac:dyDescent="0.3">
      <c r="A6" t="s">
        <v>7</v>
      </c>
      <c r="E6" s="7">
        <v>0</v>
      </c>
    </row>
    <row r="7" spans="1:9" ht="14.45" x14ac:dyDescent="0.3">
      <c r="A7" t="s">
        <v>8</v>
      </c>
      <c r="E7">
        <f>SUM(E4:E6)</f>
        <v>29275.379999999997</v>
      </c>
      <c r="G7">
        <f>E7</f>
        <v>29275.379999999997</v>
      </c>
    </row>
    <row r="9" spans="1:9" x14ac:dyDescent="0.25">
      <c r="A9" t="s">
        <v>100</v>
      </c>
      <c r="E9" s="3" t="s">
        <v>1</v>
      </c>
      <c r="G9" s="7">
        <v>0</v>
      </c>
    </row>
    <row r="10" spans="1:9" ht="14.45" x14ac:dyDescent="0.3">
      <c r="E10" s="3"/>
    </row>
    <row r="11" spans="1:9" ht="14.45" x14ac:dyDescent="0.3">
      <c r="A11" t="s">
        <v>19</v>
      </c>
      <c r="C11" t="s">
        <v>20</v>
      </c>
      <c r="E11" s="3"/>
    </row>
    <row r="12" spans="1:9" ht="14.45" x14ac:dyDescent="0.3">
      <c r="E12" s="6"/>
    </row>
    <row r="13" spans="1:9" ht="14.45" x14ac:dyDescent="0.3">
      <c r="C13" t="s">
        <v>26</v>
      </c>
      <c r="E13" s="6"/>
    </row>
    <row r="14" spans="1:9" ht="14.45" x14ac:dyDescent="0.3">
      <c r="E14" s="3"/>
    </row>
    <row r="15" spans="1:9" ht="14.45" x14ac:dyDescent="0.3">
      <c r="A15" t="s">
        <v>8</v>
      </c>
      <c r="E15" s="6">
        <f>SUM(E12:E14)</f>
        <v>0</v>
      </c>
      <c r="G15" s="7">
        <f>E15</f>
        <v>0</v>
      </c>
    </row>
    <row r="17" spans="1:7" x14ac:dyDescent="0.25">
      <c r="E17" s="3" t="s">
        <v>1</v>
      </c>
    </row>
    <row r="18" spans="1:7" ht="14.45" x14ac:dyDescent="0.3">
      <c r="A18" t="s">
        <v>10</v>
      </c>
      <c r="E18" s="7">
        <v>0</v>
      </c>
    </row>
    <row r="19" spans="1:7" ht="14.45" x14ac:dyDescent="0.3">
      <c r="A19" t="s">
        <v>54</v>
      </c>
      <c r="E19" s="7">
        <v>0</v>
      </c>
    </row>
    <row r="21" spans="1:7" ht="14.45" x14ac:dyDescent="0.3">
      <c r="A21" t="s">
        <v>12</v>
      </c>
      <c r="E21" s="7">
        <f>SUM(E18:E20)</f>
        <v>0</v>
      </c>
      <c r="G21" s="7">
        <f>E21</f>
        <v>0</v>
      </c>
    </row>
    <row r="22" spans="1:7" x14ac:dyDescent="0.25">
      <c r="E22" s="5" t="s">
        <v>1</v>
      </c>
    </row>
    <row r="23" spans="1:7" ht="14.45" x14ac:dyDescent="0.3">
      <c r="A23" s="4" t="s">
        <v>99</v>
      </c>
      <c r="G23" s="8">
        <f>G7-G15+G21</f>
        <v>29275.379999999997</v>
      </c>
    </row>
    <row r="25" spans="1:7" x14ac:dyDescent="0.25">
      <c r="A25" s="4" t="s">
        <v>14</v>
      </c>
      <c r="E25" s="5" t="s">
        <v>1</v>
      </c>
    </row>
    <row r="27" spans="1:7" ht="14.45" x14ac:dyDescent="0.3">
      <c r="A27" t="s">
        <v>15</v>
      </c>
      <c r="E27">
        <v>21071.23</v>
      </c>
    </row>
    <row r="28" spans="1:7" x14ac:dyDescent="0.25">
      <c r="A28" t="s">
        <v>28</v>
      </c>
      <c r="E28">
        <v>20099.14</v>
      </c>
    </row>
    <row r="30" spans="1:7" x14ac:dyDescent="0.25">
      <c r="A30" t="s">
        <v>8</v>
      </c>
      <c r="E30">
        <f>E27+E28</f>
        <v>41170.369999999995</v>
      </c>
    </row>
    <row r="32" spans="1:7" x14ac:dyDescent="0.25">
      <c r="A32" t="s">
        <v>17</v>
      </c>
      <c r="E32">
        <v>11888.75</v>
      </c>
    </row>
    <row r="34" spans="1:7" s="4" customFormat="1" x14ac:dyDescent="0.25">
      <c r="A34" s="4" t="s">
        <v>101</v>
      </c>
      <c r="E34" s="4">
        <f>E30-E32</f>
        <v>29281.619999999995</v>
      </c>
      <c r="G34" s="4">
        <f>E34</f>
        <v>29281.619999999995</v>
      </c>
    </row>
    <row r="36" spans="1:7" x14ac:dyDescent="0.25">
      <c r="A36" t="s">
        <v>55</v>
      </c>
      <c r="G36" s="8">
        <f>G23-E34</f>
        <v>-6.2399999999979627</v>
      </c>
    </row>
    <row r="41" spans="1:7" x14ac:dyDescent="0.25">
      <c r="A41" s="4"/>
      <c r="G41" s="4"/>
    </row>
    <row r="43" spans="1:7" x14ac:dyDescent="0.25">
      <c r="G43" s="8">
        <f>G36-G41</f>
        <v>-6.2399999999979627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6" workbookViewId="0">
      <selection activeCell="N32" sqref="N32"/>
    </sheetView>
  </sheetViews>
  <sheetFormatPr defaultRowHeight="15" x14ac:dyDescent="0.25"/>
  <cols>
    <col min="2" max="2" width="11.140625" customWidth="1"/>
    <col min="4" max="4" width="12.5703125" customWidth="1"/>
  </cols>
  <sheetData>
    <row r="1" spans="1:9" ht="14.45" x14ac:dyDescent="0.3">
      <c r="G1" t="s">
        <v>0</v>
      </c>
      <c r="I1" s="1">
        <v>44682</v>
      </c>
    </row>
    <row r="2" spans="1:9" x14ac:dyDescent="0.25">
      <c r="A2" s="4" t="s">
        <v>81</v>
      </c>
    </row>
    <row r="3" spans="1:9" ht="14.45" x14ac:dyDescent="0.3">
      <c r="A3" t="s">
        <v>2</v>
      </c>
      <c r="E3">
        <v>19665.95</v>
      </c>
      <c r="I3" s="3" t="s">
        <v>3</v>
      </c>
    </row>
    <row r="4" spans="1:9" ht="14.45" x14ac:dyDescent="0.3">
      <c r="A4" t="s">
        <v>5</v>
      </c>
      <c r="E4">
        <v>15000</v>
      </c>
      <c r="I4" s="3" t="s">
        <v>3</v>
      </c>
    </row>
    <row r="5" spans="1:9" ht="14.45" x14ac:dyDescent="0.3">
      <c r="A5" t="s">
        <v>7</v>
      </c>
      <c r="E5">
        <v>0</v>
      </c>
      <c r="I5" s="3"/>
    </row>
    <row r="6" spans="1:9" ht="14.45" x14ac:dyDescent="0.3">
      <c r="I6" s="3"/>
    </row>
    <row r="7" spans="1:9" ht="14.45" x14ac:dyDescent="0.3">
      <c r="A7" t="s">
        <v>8</v>
      </c>
      <c r="E7">
        <f>SUM(E3:E6)</f>
        <v>34665.949999999997</v>
      </c>
      <c r="G7">
        <f>E7</f>
        <v>34665.949999999997</v>
      </c>
      <c r="I7" s="3" t="s">
        <v>3</v>
      </c>
    </row>
    <row r="8" spans="1:9" ht="14.45" x14ac:dyDescent="0.3">
      <c r="I8" s="3"/>
    </row>
    <row r="9" spans="1:9" x14ac:dyDescent="0.25">
      <c r="A9" t="s">
        <v>82</v>
      </c>
      <c r="E9" s="3" t="s">
        <v>1</v>
      </c>
      <c r="I9" s="3"/>
    </row>
    <row r="10" spans="1:9" ht="14.45" x14ac:dyDescent="0.3">
      <c r="E10" s="3"/>
      <c r="I10" s="3"/>
    </row>
    <row r="11" spans="1:9" ht="14.45" x14ac:dyDescent="0.3">
      <c r="A11" t="s">
        <v>19</v>
      </c>
      <c r="C11" t="s">
        <v>20</v>
      </c>
      <c r="E11" s="3"/>
      <c r="I11" s="3"/>
    </row>
    <row r="12" spans="1:9" ht="14.45" x14ac:dyDescent="0.3">
      <c r="C12" t="s">
        <v>26</v>
      </c>
      <c r="E12" s="11"/>
      <c r="I12" s="3"/>
    </row>
    <row r="13" spans="1:9" ht="14.45" x14ac:dyDescent="0.3">
      <c r="E13" s="11"/>
      <c r="I13" s="3"/>
    </row>
    <row r="14" spans="1:9" ht="14.45" x14ac:dyDescent="0.3">
      <c r="E14" s="12"/>
      <c r="I14" s="3"/>
    </row>
    <row r="15" spans="1:9" ht="14.45" x14ac:dyDescent="0.3">
      <c r="E15" s="12"/>
      <c r="I15" s="3"/>
    </row>
    <row r="16" spans="1:9" ht="14.45" x14ac:dyDescent="0.3">
      <c r="A16" t="s">
        <v>8</v>
      </c>
      <c r="E16" s="11">
        <f>SUM(E12:E15)</f>
        <v>0</v>
      </c>
      <c r="G16" s="7">
        <f>E16</f>
        <v>0</v>
      </c>
      <c r="I16" s="3" t="s">
        <v>3</v>
      </c>
    </row>
    <row r="17" spans="1:9" ht="14.45" x14ac:dyDescent="0.3">
      <c r="I17" s="3"/>
    </row>
    <row r="18" spans="1:9" ht="14.45" x14ac:dyDescent="0.3">
      <c r="I18" s="3"/>
    </row>
    <row r="19" spans="1:9" x14ac:dyDescent="0.25">
      <c r="E19" s="3" t="s">
        <v>1</v>
      </c>
      <c r="I19" s="3"/>
    </row>
    <row r="20" spans="1:9" ht="14.45" x14ac:dyDescent="0.3">
      <c r="A20" t="s">
        <v>10</v>
      </c>
      <c r="E20" s="7">
        <v>0</v>
      </c>
      <c r="I20" s="3" t="s">
        <v>3</v>
      </c>
    </row>
    <row r="21" spans="1:9" ht="14.45" x14ac:dyDescent="0.3">
      <c r="A21" t="s">
        <v>21</v>
      </c>
      <c r="E21" s="7">
        <v>0</v>
      </c>
      <c r="I21" s="3" t="s">
        <v>3</v>
      </c>
    </row>
    <row r="22" spans="1:9" ht="14.45" x14ac:dyDescent="0.3">
      <c r="I22" s="3"/>
    </row>
    <row r="23" spans="1:9" ht="14.45" x14ac:dyDescent="0.3">
      <c r="A23" t="s">
        <v>12</v>
      </c>
      <c r="E23" s="7">
        <f>SUM(E20:E22)</f>
        <v>0</v>
      </c>
      <c r="G23" s="7">
        <f>E23</f>
        <v>0</v>
      </c>
      <c r="I23" s="3" t="s">
        <v>3</v>
      </c>
    </row>
    <row r="24" spans="1:9" x14ac:dyDescent="0.25">
      <c r="E24" s="5" t="s">
        <v>1</v>
      </c>
      <c r="I24" s="3"/>
    </row>
    <row r="25" spans="1:9" ht="14.45" x14ac:dyDescent="0.3">
      <c r="A25" s="4" t="s">
        <v>83</v>
      </c>
      <c r="G25" s="8">
        <f>G7-G16+G23</f>
        <v>34665.949999999997</v>
      </c>
      <c r="I25" s="3" t="s">
        <v>3</v>
      </c>
    </row>
    <row r="26" spans="1:9" ht="14.45" x14ac:dyDescent="0.3">
      <c r="I26" s="3"/>
    </row>
    <row r="27" spans="1:9" x14ac:dyDescent="0.25">
      <c r="A27" s="4" t="s">
        <v>14</v>
      </c>
      <c r="E27" s="5" t="s">
        <v>1</v>
      </c>
      <c r="I27" s="3"/>
    </row>
    <row r="28" spans="1:9" ht="14.45" x14ac:dyDescent="0.3">
      <c r="I28" s="3"/>
    </row>
    <row r="29" spans="1:9" ht="14.45" x14ac:dyDescent="0.3">
      <c r="A29" t="s">
        <v>15</v>
      </c>
      <c r="E29">
        <v>21071.23</v>
      </c>
      <c r="I29" s="3" t="s">
        <v>3</v>
      </c>
    </row>
    <row r="30" spans="1:9" ht="14.45" x14ac:dyDescent="0.3">
      <c r="A30" t="s">
        <v>16</v>
      </c>
      <c r="E30" s="7">
        <v>15000</v>
      </c>
      <c r="I30" s="3"/>
    </row>
    <row r="31" spans="1:9" ht="14.45" x14ac:dyDescent="0.3">
      <c r="I31" s="3"/>
    </row>
    <row r="32" spans="1:9" ht="14.45" x14ac:dyDescent="0.3">
      <c r="A32" t="s">
        <v>8</v>
      </c>
      <c r="E32">
        <f>SUM(E29:E31)</f>
        <v>36071.229999999996</v>
      </c>
      <c r="I32" s="3"/>
    </row>
    <row r="33" spans="1:11" x14ac:dyDescent="0.25">
      <c r="I33" s="3"/>
    </row>
    <row r="34" spans="1:11" x14ac:dyDescent="0.25">
      <c r="A34" t="s">
        <v>17</v>
      </c>
      <c r="E34">
        <v>1105.33</v>
      </c>
      <c r="I34" s="3"/>
    </row>
    <row r="35" spans="1:11" x14ac:dyDescent="0.25">
      <c r="I35" s="3"/>
    </row>
    <row r="36" spans="1:11" x14ac:dyDescent="0.25">
      <c r="A36" s="4" t="s">
        <v>87</v>
      </c>
      <c r="B36" s="4"/>
      <c r="C36" s="4"/>
      <c r="D36" s="4"/>
      <c r="E36" s="4">
        <f>E32-E34</f>
        <v>34965.899999999994</v>
      </c>
      <c r="F36" s="4"/>
      <c r="G36" s="4">
        <f>E36</f>
        <v>34965.899999999994</v>
      </c>
      <c r="H36" s="4"/>
      <c r="I36" s="5" t="s">
        <v>3</v>
      </c>
    </row>
    <row r="37" spans="1:11" x14ac:dyDescent="0.25">
      <c r="I37" s="3"/>
    </row>
    <row r="38" spans="1:11" x14ac:dyDescent="0.25">
      <c r="A38" t="s">
        <v>18</v>
      </c>
      <c r="G38" s="7">
        <f>G25-G36</f>
        <v>-299.94999999999709</v>
      </c>
      <c r="I38" s="3"/>
    </row>
    <row r="39" spans="1:11" x14ac:dyDescent="0.25">
      <c r="I39" s="3"/>
    </row>
    <row r="40" spans="1:11" x14ac:dyDescent="0.25">
      <c r="A40" t="s">
        <v>22</v>
      </c>
      <c r="G40">
        <v>300</v>
      </c>
      <c r="I40" s="7"/>
      <c r="K40" s="3" t="s">
        <v>92</v>
      </c>
    </row>
    <row r="41" spans="1:11" x14ac:dyDescent="0.25">
      <c r="I41" s="3"/>
    </row>
    <row r="42" spans="1:11" x14ac:dyDescent="0.25">
      <c r="A42" t="s">
        <v>22</v>
      </c>
      <c r="B42" t="s">
        <v>23</v>
      </c>
      <c r="G42" s="7">
        <f>G38+G40</f>
        <v>5.0000000002910383E-2</v>
      </c>
      <c r="I4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0" workbookViewId="0">
      <selection activeCell="K22" sqref="K22:L22"/>
    </sheetView>
  </sheetViews>
  <sheetFormatPr defaultRowHeight="15" x14ac:dyDescent="0.25"/>
  <cols>
    <col min="4" max="4" width="17.85546875" customWidth="1"/>
    <col min="7" max="7" width="10.140625" customWidth="1"/>
  </cols>
  <sheetData>
    <row r="1" spans="1:9" ht="14.45" x14ac:dyDescent="0.3">
      <c r="C1" s="4" t="s">
        <v>24</v>
      </c>
      <c r="G1" s="5" t="s">
        <v>0</v>
      </c>
      <c r="I1" s="14">
        <v>44713</v>
      </c>
    </row>
    <row r="2" spans="1:9" s="4" customFormat="1" ht="14.45" x14ac:dyDescent="0.3">
      <c r="A2" s="4" t="s">
        <v>88</v>
      </c>
    </row>
    <row r="3" spans="1:9" ht="14.45" x14ac:dyDescent="0.3">
      <c r="A3" t="s">
        <v>2</v>
      </c>
      <c r="E3">
        <v>7870.79</v>
      </c>
      <c r="I3" t="s">
        <v>3</v>
      </c>
    </row>
    <row r="4" spans="1:9" ht="14.45" x14ac:dyDescent="0.3">
      <c r="A4" t="s">
        <v>5</v>
      </c>
      <c r="E4">
        <v>25000</v>
      </c>
      <c r="I4" t="s">
        <v>3</v>
      </c>
    </row>
    <row r="5" spans="1:9" ht="14.45" x14ac:dyDescent="0.3">
      <c r="A5" t="s">
        <v>7</v>
      </c>
      <c r="E5">
        <v>0</v>
      </c>
    </row>
    <row r="6" spans="1:9" s="4" customFormat="1" ht="14.45" x14ac:dyDescent="0.3"/>
    <row r="7" spans="1:9" s="4" customFormat="1" ht="14.45" x14ac:dyDescent="0.3">
      <c r="A7" s="4" t="s">
        <v>8</v>
      </c>
      <c r="E7" s="4">
        <f>SUM(E3:E6)</f>
        <v>32870.79</v>
      </c>
      <c r="G7" s="4">
        <f>E7</f>
        <v>32870.79</v>
      </c>
      <c r="I7" s="4" t="s">
        <v>3</v>
      </c>
    </row>
    <row r="9" spans="1:9" x14ac:dyDescent="0.25">
      <c r="A9" s="4" t="s">
        <v>89</v>
      </c>
      <c r="E9" s="3" t="s">
        <v>1</v>
      </c>
    </row>
    <row r="10" spans="1:9" ht="14.45" x14ac:dyDescent="0.3">
      <c r="E10" s="3"/>
    </row>
    <row r="11" spans="1:9" s="4" customFormat="1" ht="14.45" x14ac:dyDescent="0.3">
      <c r="A11" s="4" t="s">
        <v>25</v>
      </c>
      <c r="C11" s="4" t="s">
        <v>20</v>
      </c>
      <c r="E11" s="5"/>
    </row>
    <row r="12" spans="1:9" s="4" customFormat="1" ht="14.45" x14ac:dyDescent="0.3">
      <c r="A12" s="4" t="s">
        <v>26</v>
      </c>
      <c r="E12" s="13"/>
      <c r="I12" s="4" t="s">
        <v>3</v>
      </c>
    </row>
    <row r="13" spans="1:9" s="4" customFormat="1" ht="14.45" x14ac:dyDescent="0.3">
      <c r="E13" s="13"/>
    </row>
    <row r="14" spans="1:9" s="4" customFormat="1" ht="14.45" x14ac:dyDescent="0.3">
      <c r="A14" s="4" t="s">
        <v>8</v>
      </c>
      <c r="E14" s="13">
        <f>SUM(E12:E13)</f>
        <v>0</v>
      </c>
      <c r="G14" s="8">
        <f>E14</f>
        <v>0</v>
      </c>
      <c r="I14" s="4" t="s">
        <v>3</v>
      </c>
    </row>
    <row r="16" spans="1:9" ht="14.45" x14ac:dyDescent="0.3">
      <c r="A16" t="s">
        <v>10</v>
      </c>
      <c r="E16" s="7">
        <v>0</v>
      </c>
      <c r="I16" t="s">
        <v>3</v>
      </c>
    </row>
    <row r="17" spans="1:10" ht="14.45" x14ac:dyDescent="0.3">
      <c r="A17" t="s">
        <v>27</v>
      </c>
      <c r="E17" s="7">
        <v>0</v>
      </c>
      <c r="I17" t="s">
        <v>3</v>
      </c>
      <c r="J17" s="26">
        <v>18</v>
      </c>
    </row>
    <row r="18" spans="1:10" s="4" customFormat="1" ht="14.45" x14ac:dyDescent="0.3"/>
    <row r="19" spans="1:10" s="4" customFormat="1" ht="14.45" x14ac:dyDescent="0.3">
      <c r="A19" s="4" t="s">
        <v>12</v>
      </c>
      <c r="E19" s="8">
        <f>SUM(E16:E18)</f>
        <v>0</v>
      </c>
      <c r="G19" s="8">
        <f>E19</f>
        <v>0</v>
      </c>
      <c r="I19" s="4" t="s">
        <v>3</v>
      </c>
    </row>
    <row r="20" spans="1:10" ht="14.45" x14ac:dyDescent="0.3">
      <c r="E20" s="5"/>
    </row>
    <row r="21" spans="1:10" ht="14.45" x14ac:dyDescent="0.3">
      <c r="A21" s="4" t="s">
        <v>90</v>
      </c>
      <c r="G21" s="8">
        <f>G7-G14+E19</f>
        <v>32870.79</v>
      </c>
      <c r="I21" t="s">
        <v>3</v>
      </c>
    </row>
    <row r="23" spans="1:10" x14ac:dyDescent="0.25">
      <c r="A23" s="4" t="s">
        <v>14</v>
      </c>
      <c r="E23" s="5" t="s">
        <v>1</v>
      </c>
    </row>
    <row r="25" spans="1:10" ht="14.45" x14ac:dyDescent="0.3">
      <c r="A25" t="s">
        <v>15</v>
      </c>
      <c r="E25">
        <v>21071.23</v>
      </c>
      <c r="I25" t="s">
        <v>3</v>
      </c>
    </row>
    <row r="26" spans="1:10" ht="14.45" x14ac:dyDescent="0.3">
      <c r="A26" t="s">
        <v>28</v>
      </c>
      <c r="E26" s="7">
        <v>15091.05</v>
      </c>
      <c r="I26" t="s">
        <v>3</v>
      </c>
    </row>
    <row r="28" spans="1:10" s="4" customFormat="1" ht="14.45" x14ac:dyDescent="0.3">
      <c r="A28" s="4" t="s">
        <v>8</v>
      </c>
      <c r="E28" s="4">
        <f>SUM(E25:E27)</f>
        <v>36162.28</v>
      </c>
      <c r="I28" s="4" t="s">
        <v>3</v>
      </c>
    </row>
    <row r="30" spans="1:10" ht="14.45" x14ac:dyDescent="0.3">
      <c r="A30" t="s">
        <v>17</v>
      </c>
      <c r="E30">
        <v>3291.49</v>
      </c>
    </row>
    <row r="32" spans="1:10" ht="14.45" x14ac:dyDescent="0.3">
      <c r="A32" s="4" t="s">
        <v>91</v>
      </c>
      <c r="B32" s="4"/>
      <c r="C32" s="4"/>
      <c r="D32" s="4"/>
      <c r="E32" s="4">
        <f>E28-E30</f>
        <v>32870.79</v>
      </c>
      <c r="F32" s="4"/>
      <c r="G32" s="4">
        <f>E32</f>
        <v>32870.79</v>
      </c>
      <c r="H32" s="4"/>
      <c r="I32" s="4"/>
    </row>
    <row r="34" spans="1:7" ht="14.45" x14ac:dyDescent="0.3">
      <c r="A34" t="s">
        <v>18</v>
      </c>
      <c r="G34" s="7">
        <f>G21-E32</f>
        <v>0</v>
      </c>
    </row>
    <row r="36" spans="1:7" ht="14.45" x14ac:dyDescent="0.3">
      <c r="A36" t="s">
        <v>22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workbookViewId="0">
      <selection activeCell="J26" sqref="J26"/>
    </sheetView>
  </sheetViews>
  <sheetFormatPr defaultRowHeight="15" x14ac:dyDescent="0.25"/>
  <cols>
    <col min="4" max="4" width="11.7109375" customWidth="1"/>
  </cols>
  <sheetData>
    <row r="1" spans="1:9" ht="14.45" x14ac:dyDescent="0.3">
      <c r="G1" t="s">
        <v>0</v>
      </c>
      <c r="I1" s="1">
        <v>44743</v>
      </c>
    </row>
    <row r="2" spans="1:9" x14ac:dyDescent="0.25">
      <c r="A2" s="4" t="s">
        <v>93</v>
      </c>
    </row>
    <row r="3" spans="1:9" ht="14.45" x14ac:dyDescent="0.3">
      <c r="A3" t="s">
        <v>2</v>
      </c>
      <c r="E3" s="7">
        <v>8942.99</v>
      </c>
      <c r="I3" t="s">
        <v>3</v>
      </c>
    </row>
    <row r="4" spans="1:9" ht="14.45" x14ac:dyDescent="0.3">
      <c r="A4" t="s">
        <v>5</v>
      </c>
      <c r="E4">
        <v>25013.03</v>
      </c>
      <c r="I4" t="s">
        <v>3</v>
      </c>
    </row>
    <row r="5" spans="1:9" ht="14.45" x14ac:dyDescent="0.3">
      <c r="A5" t="s">
        <v>7</v>
      </c>
      <c r="E5">
        <v>0</v>
      </c>
    </row>
    <row r="7" spans="1:9" ht="14.45" x14ac:dyDescent="0.3">
      <c r="A7" t="s">
        <v>8</v>
      </c>
      <c r="E7">
        <f>SUM(E3:E6)</f>
        <v>33956.019999999997</v>
      </c>
      <c r="G7">
        <f>E7</f>
        <v>33956.019999999997</v>
      </c>
      <c r="I7" t="s">
        <v>3</v>
      </c>
    </row>
    <row r="9" spans="1:9" x14ac:dyDescent="0.25">
      <c r="A9" t="s">
        <v>94</v>
      </c>
      <c r="E9" s="3" t="s">
        <v>1</v>
      </c>
    </row>
    <row r="10" spans="1:9" ht="14.45" x14ac:dyDescent="0.3">
      <c r="E10" s="3"/>
    </row>
    <row r="11" spans="1:9" ht="14.45" x14ac:dyDescent="0.3">
      <c r="A11" t="s">
        <v>19</v>
      </c>
      <c r="C11" t="s">
        <v>20</v>
      </c>
      <c r="E11" s="12"/>
    </row>
    <row r="12" spans="1:9" ht="14.45" x14ac:dyDescent="0.3">
      <c r="E12" s="11"/>
    </row>
    <row r="13" spans="1:9" ht="14.45" x14ac:dyDescent="0.3">
      <c r="C13" t="s">
        <v>26</v>
      </c>
      <c r="E13" s="11"/>
    </row>
    <row r="14" spans="1:9" ht="14.45" x14ac:dyDescent="0.3">
      <c r="E14" s="12"/>
    </row>
    <row r="15" spans="1:9" ht="14.45" x14ac:dyDescent="0.3">
      <c r="E15" s="12"/>
    </row>
    <row r="16" spans="1:9" ht="14.45" x14ac:dyDescent="0.3">
      <c r="A16" t="s">
        <v>8</v>
      </c>
      <c r="E16" s="11">
        <f>SUM(E12:E15)</f>
        <v>0</v>
      </c>
      <c r="G16" s="6">
        <f>E16</f>
        <v>0</v>
      </c>
    </row>
    <row r="19" spans="1:8" x14ac:dyDescent="0.25">
      <c r="E19" s="3" t="s">
        <v>1</v>
      </c>
    </row>
    <row r="20" spans="1:8" ht="14.45" x14ac:dyDescent="0.3">
      <c r="A20" t="s">
        <v>10</v>
      </c>
      <c r="E20" s="6">
        <v>0</v>
      </c>
    </row>
    <row r="21" spans="1:8" ht="14.45" x14ac:dyDescent="0.3">
      <c r="A21" t="s">
        <v>29</v>
      </c>
      <c r="E21" s="6">
        <v>0</v>
      </c>
    </row>
    <row r="23" spans="1:8" ht="14.45" x14ac:dyDescent="0.3">
      <c r="A23" t="s">
        <v>12</v>
      </c>
      <c r="E23" s="6">
        <f>SUM(E20:E22)</f>
        <v>0</v>
      </c>
      <c r="G23" s="6">
        <f>E23</f>
        <v>0</v>
      </c>
    </row>
    <row r="24" spans="1:8" x14ac:dyDescent="0.25">
      <c r="E24" s="5" t="s">
        <v>1</v>
      </c>
    </row>
    <row r="25" spans="1:8" ht="14.45" x14ac:dyDescent="0.3">
      <c r="A25" s="4" t="s">
        <v>95</v>
      </c>
      <c r="G25" s="8">
        <f>G7-G16+G23</f>
        <v>33956.019999999997</v>
      </c>
    </row>
    <row r="27" spans="1:8" x14ac:dyDescent="0.25">
      <c r="A27" s="4" t="s">
        <v>14</v>
      </c>
      <c r="E27" s="5" t="s">
        <v>1</v>
      </c>
    </row>
    <row r="29" spans="1:8" ht="14.45" x14ac:dyDescent="0.3">
      <c r="A29" t="s">
        <v>15</v>
      </c>
      <c r="E29">
        <v>21071.23</v>
      </c>
    </row>
    <row r="30" spans="1:8" ht="14.45" x14ac:dyDescent="0.3">
      <c r="A30" t="s">
        <v>28</v>
      </c>
      <c r="E30">
        <v>17667.09</v>
      </c>
    </row>
    <row r="32" spans="1:8" ht="14.45" x14ac:dyDescent="0.3">
      <c r="A32" t="s">
        <v>8</v>
      </c>
      <c r="E32">
        <f>SUM(E29:E31)</f>
        <v>38738.32</v>
      </c>
      <c r="H32" t="s">
        <v>30</v>
      </c>
    </row>
    <row r="34" spans="1:9" ht="14.45" x14ac:dyDescent="0.3">
      <c r="A34" t="s">
        <v>17</v>
      </c>
      <c r="E34">
        <v>4777.33</v>
      </c>
    </row>
    <row r="36" spans="1:9" ht="14.45" x14ac:dyDescent="0.3">
      <c r="A36" s="4" t="s">
        <v>96</v>
      </c>
      <c r="B36" s="4"/>
      <c r="C36" s="4"/>
      <c r="D36" s="4"/>
      <c r="E36" s="8">
        <f>E32-E34</f>
        <v>33960.99</v>
      </c>
      <c r="F36" s="4"/>
      <c r="G36" s="8">
        <f>E36</f>
        <v>33960.99</v>
      </c>
      <c r="H36" s="4"/>
      <c r="I36" s="4"/>
    </row>
    <row r="38" spans="1:9" ht="14.45" x14ac:dyDescent="0.3">
      <c r="A38" t="s">
        <v>18</v>
      </c>
      <c r="G38" s="7">
        <f>G25-G36</f>
        <v>-4.9700000000011642</v>
      </c>
    </row>
    <row r="40" spans="1:9" ht="14.45" x14ac:dyDescent="0.3"/>
    <row r="42" spans="1:9" ht="14.45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C4" sqref="C4"/>
    </sheetView>
  </sheetViews>
  <sheetFormatPr defaultRowHeight="15" x14ac:dyDescent="0.25"/>
  <cols>
    <col min="4" max="4" width="12.7109375" customWidth="1"/>
  </cols>
  <sheetData>
    <row r="1" spans="3:9" ht="14.45" x14ac:dyDescent="0.3">
      <c r="G1" t="s">
        <v>97</v>
      </c>
      <c r="I1" s="1">
        <v>44774</v>
      </c>
    </row>
    <row r="2" spans="3:9" ht="14.45" x14ac:dyDescent="0.3"/>
    <row r="3" spans="3:9" ht="14.45" x14ac:dyDescent="0.3"/>
    <row r="4" spans="3:9" ht="14.45" x14ac:dyDescent="0.3">
      <c r="C4" t="s">
        <v>62</v>
      </c>
    </row>
    <row r="5" spans="3:9" ht="14.45" x14ac:dyDescent="0.3"/>
    <row r="7" spans="3:9" ht="14.45" x14ac:dyDescent="0.3"/>
    <row r="9" spans="3:9" x14ac:dyDescent="0.25">
      <c r="E9" s="3"/>
    </row>
    <row r="10" spans="3:9" ht="14.45" x14ac:dyDescent="0.3">
      <c r="E10" s="3"/>
    </row>
    <row r="11" spans="3:9" ht="14.45" x14ac:dyDescent="0.3">
      <c r="E11" s="3"/>
    </row>
    <row r="12" spans="3:9" ht="14.45" x14ac:dyDescent="0.3">
      <c r="E12" s="11"/>
    </row>
    <row r="13" spans="3:9" ht="14.45" x14ac:dyDescent="0.3">
      <c r="E13" s="11"/>
    </row>
    <row r="14" spans="3:9" ht="14.45" x14ac:dyDescent="0.3">
      <c r="E14" s="12"/>
    </row>
    <row r="15" spans="3:9" ht="14.45" x14ac:dyDescent="0.3">
      <c r="E15" s="12"/>
    </row>
    <row r="16" spans="3:9" ht="14.45" x14ac:dyDescent="0.3">
      <c r="E16" s="11"/>
      <c r="G16" s="7"/>
    </row>
    <row r="19" spans="1:7" x14ac:dyDescent="0.25">
      <c r="E19" s="3"/>
    </row>
    <row r="20" spans="1:7" ht="14.45" x14ac:dyDescent="0.3">
      <c r="E20" s="7"/>
    </row>
    <row r="21" spans="1:7" ht="14.45" x14ac:dyDescent="0.3">
      <c r="E21" s="7"/>
    </row>
    <row r="23" spans="1:7" ht="14.45" x14ac:dyDescent="0.3">
      <c r="E23" s="7"/>
      <c r="G23" s="7"/>
    </row>
    <row r="24" spans="1:7" x14ac:dyDescent="0.25">
      <c r="E24" s="5"/>
    </row>
    <row r="25" spans="1:7" ht="14.45" x14ac:dyDescent="0.3">
      <c r="A25" s="4"/>
      <c r="G25" s="8"/>
    </row>
    <row r="27" spans="1:7" x14ac:dyDescent="0.25">
      <c r="A27" s="4"/>
      <c r="E27" s="5"/>
    </row>
    <row r="34" spans="1:9" x14ac:dyDescent="0.25">
      <c r="E34" s="7"/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4"/>
    </row>
    <row r="38" spans="1:9" x14ac:dyDescent="0.25">
      <c r="G38" s="7"/>
    </row>
    <row r="39" spans="1:9" x14ac:dyDescent="0.25">
      <c r="I39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6" workbookViewId="0">
      <selection activeCell="I41" sqref="I41"/>
    </sheetView>
  </sheetViews>
  <sheetFormatPr defaultRowHeight="15" x14ac:dyDescent="0.25"/>
  <cols>
    <col min="4" max="4" width="11.85546875" customWidth="1"/>
  </cols>
  <sheetData>
    <row r="1" spans="1:9" s="4" customFormat="1" ht="14.45" x14ac:dyDescent="0.3">
      <c r="B1" s="4" t="s">
        <v>24</v>
      </c>
      <c r="G1" s="4" t="s">
        <v>0</v>
      </c>
      <c r="I1" s="9">
        <v>44805</v>
      </c>
    </row>
    <row r="3" spans="1:9" s="4" customFormat="1" ht="14.45" x14ac:dyDescent="0.3">
      <c r="A3" s="4" t="s">
        <v>31</v>
      </c>
    </row>
    <row r="4" spans="1:9" ht="14.45" x14ac:dyDescent="0.3">
      <c r="A4" t="s">
        <v>2</v>
      </c>
      <c r="E4">
        <v>8159.69</v>
      </c>
      <c r="H4" t="s">
        <v>3</v>
      </c>
    </row>
    <row r="5" spans="1:9" x14ac:dyDescent="0.25">
      <c r="A5" t="s">
        <v>5</v>
      </c>
      <c r="E5">
        <v>25013.03</v>
      </c>
      <c r="H5" t="s">
        <v>3</v>
      </c>
      <c r="I5" t="s">
        <v>32</v>
      </c>
    </row>
    <row r="6" spans="1:9" ht="14.45" x14ac:dyDescent="0.3">
      <c r="A6" t="s">
        <v>7</v>
      </c>
      <c r="E6">
        <v>0</v>
      </c>
    </row>
    <row r="8" spans="1:9" s="4" customFormat="1" ht="14.45" x14ac:dyDescent="0.3">
      <c r="A8" s="4" t="s">
        <v>8</v>
      </c>
      <c r="E8" s="4">
        <f>SUM(E4:E7)</f>
        <v>33172.720000000001</v>
      </c>
      <c r="G8" s="4">
        <f>E8</f>
        <v>33172.720000000001</v>
      </c>
      <c r="H8" s="4" t="s">
        <v>3</v>
      </c>
    </row>
    <row r="10" spans="1:9" s="4" customFormat="1" x14ac:dyDescent="0.25">
      <c r="A10" s="4" t="s">
        <v>33</v>
      </c>
      <c r="E10" s="5" t="s">
        <v>1</v>
      </c>
    </row>
    <row r="11" spans="1:9" ht="14.45" x14ac:dyDescent="0.3">
      <c r="E11" s="3"/>
    </row>
    <row r="12" spans="1:9" s="4" customFormat="1" ht="14.45" x14ac:dyDescent="0.3">
      <c r="A12" s="4" t="s">
        <v>19</v>
      </c>
      <c r="C12" s="4" t="s">
        <v>20</v>
      </c>
      <c r="E12" s="5"/>
    </row>
    <row r="13" spans="1:9" ht="14.45" x14ac:dyDescent="0.3">
      <c r="A13" t="s">
        <v>26</v>
      </c>
      <c r="E13" s="11"/>
    </row>
    <row r="14" spans="1:9" ht="14.45" x14ac:dyDescent="0.3">
      <c r="E14" s="6"/>
    </row>
    <row r="15" spans="1:9" ht="14.45" x14ac:dyDescent="0.3">
      <c r="A15" t="s">
        <v>8</v>
      </c>
      <c r="E15" s="11">
        <f>SUM(E13:E14)</f>
        <v>0</v>
      </c>
      <c r="G15" s="7">
        <f>E15</f>
        <v>0</v>
      </c>
      <c r="H15" t="s">
        <v>3</v>
      </c>
    </row>
    <row r="17" spans="1:9" ht="14.45" x14ac:dyDescent="0.3">
      <c r="A17" t="s">
        <v>10</v>
      </c>
      <c r="E17" s="7">
        <v>0</v>
      </c>
      <c r="H17" t="s">
        <v>3</v>
      </c>
    </row>
    <row r="18" spans="1:9" ht="14.45" x14ac:dyDescent="0.3">
      <c r="A18" t="s">
        <v>34</v>
      </c>
      <c r="E18" s="7">
        <v>0</v>
      </c>
      <c r="H18" t="s">
        <v>3</v>
      </c>
      <c r="I18" t="s">
        <v>35</v>
      </c>
    </row>
    <row r="20" spans="1:9" ht="14.45" x14ac:dyDescent="0.3">
      <c r="A20" t="s">
        <v>12</v>
      </c>
      <c r="E20" s="7">
        <f>SUM(E17:E19)</f>
        <v>0</v>
      </c>
      <c r="G20" s="7">
        <f>E20</f>
        <v>0</v>
      </c>
      <c r="H20" t="s">
        <v>3</v>
      </c>
    </row>
    <row r="21" spans="1:9" x14ac:dyDescent="0.25">
      <c r="E21" s="5" t="s">
        <v>1</v>
      </c>
    </row>
    <row r="22" spans="1:9" ht="14.45" x14ac:dyDescent="0.3">
      <c r="A22" s="4" t="s">
        <v>36</v>
      </c>
      <c r="G22" s="8">
        <f>G8-G15+G20</f>
        <v>33172.720000000001</v>
      </c>
      <c r="H22" t="s">
        <v>3</v>
      </c>
    </row>
    <row r="24" spans="1:9" x14ac:dyDescent="0.25">
      <c r="A24" s="4" t="s">
        <v>14</v>
      </c>
      <c r="E24" s="5" t="s">
        <v>1</v>
      </c>
    </row>
    <row r="26" spans="1:9" ht="14.45" x14ac:dyDescent="0.3">
      <c r="A26" t="s">
        <v>15</v>
      </c>
      <c r="E26">
        <v>21071.23</v>
      </c>
      <c r="H26" t="s">
        <v>3</v>
      </c>
    </row>
    <row r="27" spans="1:9" ht="14.45" x14ac:dyDescent="0.3">
      <c r="A27" t="s">
        <v>28</v>
      </c>
      <c r="E27">
        <v>18154.45</v>
      </c>
    </row>
    <row r="29" spans="1:9" ht="14.45" x14ac:dyDescent="0.3">
      <c r="A29" t="s">
        <v>8</v>
      </c>
      <c r="E29">
        <f>SUM(E26:E28)</f>
        <v>39225.68</v>
      </c>
    </row>
    <row r="31" spans="1:9" ht="14.45" x14ac:dyDescent="0.3">
      <c r="A31" t="s">
        <v>17</v>
      </c>
      <c r="E31">
        <v>6052.96</v>
      </c>
    </row>
    <row r="33" spans="1:9" ht="14.45" x14ac:dyDescent="0.3">
      <c r="A33" s="4" t="s">
        <v>37</v>
      </c>
      <c r="B33" s="4"/>
      <c r="C33" s="4"/>
      <c r="D33" s="4"/>
      <c r="E33" s="4">
        <f>E29-E31</f>
        <v>33172.720000000001</v>
      </c>
      <c r="F33" s="4"/>
      <c r="G33" s="4">
        <f>E33</f>
        <v>33172.720000000001</v>
      </c>
      <c r="H33" s="4"/>
      <c r="I33" s="4"/>
    </row>
    <row r="35" spans="1:9" ht="14.45" x14ac:dyDescent="0.3">
      <c r="A35" t="s">
        <v>18</v>
      </c>
      <c r="G35" s="7">
        <f>G22-E33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2" workbookViewId="0">
      <selection activeCell="I40" sqref="I40"/>
    </sheetView>
  </sheetViews>
  <sheetFormatPr defaultRowHeight="15" x14ac:dyDescent="0.25"/>
  <cols>
    <col min="4" max="4" width="13.85546875" customWidth="1"/>
  </cols>
  <sheetData>
    <row r="1" spans="1:9" ht="14.45" x14ac:dyDescent="0.3">
      <c r="G1" t="s">
        <v>0</v>
      </c>
      <c r="I1" s="1">
        <v>44835</v>
      </c>
    </row>
    <row r="2" spans="1:9" x14ac:dyDescent="0.25">
      <c r="A2" s="4" t="s">
        <v>74</v>
      </c>
    </row>
    <row r="3" spans="1:9" ht="14.45" x14ac:dyDescent="0.3">
      <c r="A3" t="s">
        <v>2</v>
      </c>
      <c r="E3">
        <v>10370.15</v>
      </c>
      <c r="H3" t="s">
        <v>3</v>
      </c>
    </row>
    <row r="4" spans="1:9" ht="14.45" x14ac:dyDescent="0.3">
      <c r="A4" t="s">
        <v>5</v>
      </c>
      <c r="E4">
        <v>20050.47</v>
      </c>
      <c r="H4" t="s">
        <v>3</v>
      </c>
    </row>
    <row r="5" spans="1:9" ht="14.45" x14ac:dyDescent="0.3">
      <c r="A5" t="s">
        <v>7</v>
      </c>
      <c r="E5">
        <v>0</v>
      </c>
      <c r="H5" t="s">
        <v>3</v>
      </c>
    </row>
    <row r="7" spans="1:9" ht="14.45" x14ac:dyDescent="0.3">
      <c r="A7" t="s">
        <v>8</v>
      </c>
      <c r="E7">
        <f>SUM(E3:E6)</f>
        <v>30420.620000000003</v>
      </c>
      <c r="G7">
        <f>E7</f>
        <v>30420.620000000003</v>
      </c>
      <c r="H7" t="s">
        <v>3</v>
      </c>
    </row>
    <row r="9" spans="1:9" x14ac:dyDescent="0.25">
      <c r="A9" t="s">
        <v>75</v>
      </c>
      <c r="E9" s="3" t="s">
        <v>1</v>
      </c>
    </row>
    <row r="10" spans="1:9" ht="14.45" x14ac:dyDescent="0.3">
      <c r="E10" s="3"/>
    </row>
    <row r="11" spans="1:9" ht="14.45" x14ac:dyDescent="0.3">
      <c r="A11" t="s">
        <v>19</v>
      </c>
      <c r="C11" t="s">
        <v>20</v>
      </c>
      <c r="E11" s="3"/>
    </row>
    <row r="12" spans="1:9" ht="14.45" x14ac:dyDescent="0.3">
      <c r="A12" s="3"/>
      <c r="E12" s="11"/>
    </row>
    <row r="13" spans="1:9" ht="14.45" x14ac:dyDescent="0.3">
      <c r="A13" s="3"/>
      <c r="C13" t="s">
        <v>26</v>
      </c>
      <c r="E13" s="11"/>
    </row>
    <row r="14" spans="1:9" ht="14.45" x14ac:dyDescent="0.3">
      <c r="E14" s="12"/>
    </row>
    <row r="15" spans="1:9" ht="14.45" x14ac:dyDescent="0.3">
      <c r="E15" s="12"/>
    </row>
    <row r="16" spans="1:9" ht="14.45" x14ac:dyDescent="0.3">
      <c r="A16" t="s">
        <v>8</v>
      </c>
      <c r="E16" s="11">
        <f>SUM(E12:E15)</f>
        <v>0</v>
      </c>
      <c r="G16" s="7">
        <f>E16</f>
        <v>0</v>
      </c>
      <c r="H16" t="s">
        <v>3</v>
      </c>
    </row>
    <row r="19" spans="1:8" x14ac:dyDescent="0.25">
      <c r="E19" s="3" t="s">
        <v>1</v>
      </c>
    </row>
    <row r="20" spans="1:8" ht="14.45" x14ac:dyDescent="0.3">
      <c r="A20" t="s">
        <v>10</v>
      </c>
      <c r="E20" s="7">
        <v>0</v>
      </c>
      <c r="H20" t="s">
        <v>3</v>
      </c>
    </row>
    <row r="21" spans="1:8" ht="14.45" x14ac:dyDescent="0.3">
      <c r="A21" t="s">
        <v>76</v>
      </c>
      <c r="E21" s="7">
        <v>0</v>
      </c>
      <c r="H21" t="s">
        <v>3</v>
      </c>
    </row>
    <row r="23" spans="1:8" ht="14.45" x14ac:dyDescent="0.3">
      <c r="A23" t="s">
        <v>12</v>
      </c>
      <c r="E23" s="7">
        <f>SUM(E20:E22)</f>
        <v>0</v>
      </c>
      <c r="G23" s="7">
        <f>E23</f>
        <v>0</v>
      </c>
    </row>
    <row r="24" spans="1:8" x14ac:dyDescent="0.25">
      <c r="E24" s="5" t="s">
        <v>1</v>
      </c>
    </row>
    <row r="25" spans="1:8" ht="14.45" x14ac:dyDescent="0.3">
      <c r="A25" s="4" t="s">
        <v>77</v>
      </c>
      <c r="G25" s="8">
        <f>G7-G16+G23</f>
        <v>30420.620000000003</v>
      </c>
      <c r="H25" t="s">
        <v>3</v>
      </c>
    </row>
    <row r="27" spans="1:8" x14ac:dyDescent="0.25">
      <c r="A27" s="4" t="s">
        <v>14</v>
      </c>
      <c r="E27" s="5" t="s">
        <v>1</v>
      </c>
    </row>
    <row r="29" spans="1:8" ht="14.45" x14ac:dyDescent="0.3">
      <c r="A29" t="s">
        <v>15</v>
      </c>
      <c r="E29">
        <v>21071.23</v>
      </c>
      <c r="H29" t="s">
        <v>3</v>
      </c>
    </row>
    <row r="30" spans="1:8" ht="14.45" x14ac:dyDescent="0.3">
      <c r="A30" t="s">
        <v>28</v>
      </c>
      <c r="E30">
        <v>18191.89</v>
      </c>
      <c r="H30" t="s">
        <v>3</v>
      </c>
    </row>
    <row r="32" spans="1:8" ht="14.45" x14ac:dyDescent="0.3">
      <c r="A32" t="s">
        <v>8</v>
      </c>
      <c r="E32">
        <f>SUM(E29:E31)</f>
        <v>39263.119999999995</v>
      </c>
      <c r="H32" t="s">
        <v>3</v>
      </c>
    </row>
    <row r="34" spans="1:9" ht="14.45" x14ac:dyDescent="0.3">
      <c r="A34" t="s">
        <v>17</v>
      </c>
      <c r="E34">
        <v>8842.5</v>
      </c>
    </row>
    <row r="36" spans="1:9" ht="14.45" x14ac:dyDescent="0.3">
      <c r="A36" s="4" t="s">
        <v>78</v>
      </c>
      <c r="B36" s="4"/>
      <c r="C36" s="4"/>
      <c r="D36" s="4"/>
      <c r="E36" s="4">
        <f>E32-E34</f>
        <v>30420.619999999995</v>
      </c>
      <c r="F36" s="4"/>
      <c r="G36" s="4">
        <f>E36</f>
        <v>30420.619999999995</v>
      </c>
      <c r="H36" s="4"/>
      <c r="I36" s="4"/>
    </row>
    <row r="38" spans="1:9" ht="14.45" x14ac:dyDescent="0.3">
      <c r="A38" t="s">
        <v>18</v>
      </c>
      <c r="G38" s="7">
        <f>G25-E36</f>
        <v>0</v>
      </c>
    </row>
    <row r="40" spans="1:9" x14ac:dyDescent="0.25">
      <c r="A40" t="s">
        <v>22</v>
      </c>
    </row>
    <row r="44" spans="1:9" x14ac:dyDescent="0.25">
      <c r="A44" t="s">
        <v>40</v>
      </c>
      <c r="G44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0" workbookViewId="0">
      <selection activeCell="A4" sqref="A4:C4"/>
    </sheetView>
  </sheetViews>
  <sheetFormatPr defaultRowHeight="15" x14ac:dyDescent="0.25"/>
  <cols>
    <col min="3" max="3" width="11.5703125" customWidth="1"/>
    <col min="4" max="4" width="13.28515625" customWidth="1"/>
    <col min="7" max="7" width="10.42578125" customWidth="1"/>
  </cols>
  <sheetData>
    <row r="1" spans="1:9" ht="14.45" x14ac:dyDescent="0.3">
      <c r="D1" s="4" t="s">
        <v>67</v>
      </c>
      <c r="G1" s="4" t="s">
        <v>0</v>
      </c>
      <c r="H1" s="4"/>
      <c r="I1" s="9">
        <v>44866</v>
      </c>
    </row>
    <row r="2" spans="1:9" ht="14.45" x14ac:dyDescent="0.3">
      <c r="I2" s="1"/>
    </row>
    <row r="3" spans="1:9" x14ac:dyDescent="0.25">
      <c r="D3" s="2"/>
      <c r="E3" s="3" t="s">
        <v>1</v>
      </c>
      <c r="G3" t="s">
        <v>1</v>
      </c>
    </row>
    <row r="4" spans="1:9" x14ac:dyDescent="0.25">
      <c r="A4" s="4" t="s">
        <v>56</v>
      </c>
      <c r="B4" s="4"/>
      <c r="C4" s="4"/>
    </row>
    <row r="5" spans="1:9" ht="14.45" x14ac:dyDescent="0.3">
      <c r="A5" t="s">
        <v>2</v>
      </c>
      <c r="E5">
        <v>10903.52</v>
      </c>
      <c r="H5" t="s">
        <v>3</v>
      </c>
    </row>
    <row r="6" spans="1:9" ht="14.45" x14ac:dyDescent="0.3">
      <c r="A6" t="s">
        <v>5</v>
      </c>
      <c r="E6">
        <v>20050.47</v>
      </c>
      <c r="H6" t="s">
        <v>3</v>
      </c>
    </row>
    <row r="7" spans="1:9" ht="14.45" x14ac:dyDescent="0.3">
      <c r="A7" t="s">
        <v>7</v>
      </c>
      <c r="E7">
        <v>0</v>
      </c>
    </row>
    <row r="9" spans="1:9" ht="14.45" x14ac:dyDescent="0.3">
      <c r="A9" t="s">
        <v>8</v>
      </c>
      <c r="E9">
        <f>SUM(E5:E8)</f>
        <v>30953.99</v>
      </c>
      <c r="G9">
        <f>E9</f>
        <v>30953.99</v>
      </c>
      <c r="H9" t="s">
        <v>3</v>
      </c>
    </row>
    <row r="11" spans="1:9" x14ac:dyDescent="0.25">
      <c r="A11" t="s">
        <v>57</v>
      </c>
      <c r="E11" s="3" t="s">
        <v>1</v>
      </c>
    </row>
    <row r="12" spans="1:9" ht="14.45" x14ac:dyDescent="0.3">
      <c r="E12" s="3"/>
    </row>
    <row r="13" spans="1:9" ht="14.45" x14ac:dyDescent="0.3">
      <c r="A13" t="s">
        <v>19</v>
      </c>
      <c r="C13" t="s">
        <v>20</v>
      </c>
      <c r="E13" s="3"/>
    </row>
    <row r="14" spans="1:9" ht="14.45" x14ac:dyDescent="0.3">
      <c r="E14" s="11"/>
    </row>
    <row r="15" spans="1:9" ht="14.45" x14ac:dyDescent="0.3">
      <c r="A15" t="s">
        <v>8</v>
      </c>
      <c r="E15" s="11">
        <f>SUM(E14:E14)</f>
        <v>0</v>
      </c>
      <c r="G15" s="7">
        <f>E15</f>
        <v>0</v>
      </c>
      <c r="H15" t="s">
        <v>3</v>
      </c>
    </row>
    <row r="17" spans="1:8" ht="14.45" x14ac:dyDescent="0.3">
      <c r="A17" t="s">
        <v>10</v>
      </c>
      <c r="E17" s="7">
        <v>0</v>
      </c>
      <c r="H17" t="s">
        <v>3</v>
      </c>
    </row>
    <row r="18" spans="1:8" ht="14.45" x14ac:dyDescent="0.3">
      <c r="A18" t="s">
        <v>41</v>
      </c>
      <c r="E18" s="7">
        <v>0</v>
      </c>
      <c r="H18" t="s">
        <v>3</v>
      </c>
    </row>
    <row r="20" spans="1:8" ht="14.45" x14ac:dyDescent="0.3">
      <c r="A20" t="s">
        <v>12</v>
      </c>
      <c r="E20" s="7">
        <f>SUM(E17:E19)</f>
        <v>0</v>
      </c>
      <c r="G20" s="7">
        <f>E20</f>
        <v>0</v>
      </c>
      <c r="H20" t="s">
        <v>3</v>
      </c>
    </row>
    <row r="21" spans="1:8" x14ac:dyDescent="0.25">
      <c r="E21" s="5" t="s">
        <v>1</v>
      </c>
    </row>
    <row r="22" spans="1:8" ht="14.45" x14ac:dyDescent="0.3">
      <c r="A22" s="4" t="s">
        <v>58</v>
      </c>
      <c r="G22" s="8">
        <f>G9-G15+G20</f>
        <v>30953.99</v>
      </c>
      <c r="H22" t="s">
        <v>3</v>
      </c>
    </row>
    <row r="24" spans="1:8" x14ac:dyDescent="0.25">
      <c r="A24" s="4" t="s">
        <v>14</v>
      </c>
      <c r="E24" s="5" t="s">
        <v>1</v>
      </c>
    </row>
    <row r="26" spans="1:8" ht="14.45" x14ac:dyDescent="0.3">
      <c r="A26" t="s">
        <v>15</v>
      </c>
      <c r="E26">
        <v>21071.23</v>
      </c>
      <c r="H26" t="s">
        <v>3</v>
      </c>
    </row>
    <row r="27" spans="1:8" ht="14.45" x14ac:dyDescent="0.3">
      <c r="A27" t="s">
        <v>28</v>
      </c>
      <c r="E27">
        <v>19512.77</v>
      </c>
      <c r="H27" t="s">
        <v>3</v>
      </c>
    </row>
    <row r="29" spans="1:8" ht="14.45" x14ac:dyDescent="0.3">
      <c r="A29" t="s">
        <v>8</v>
      </c>
      <c r="E29">
        <f>SUM(E26:E28)</f>
        <v>40584</v>
      </c>
      <c r="H29" t="s">
        <v>3</v>
      </c>
    </row>
    <row r="31" spans="1:8" ht="14.45" x14ac:dyDescent="0.3">
      <c r="A31" t="s">
        <v>17</v>
      </c>
      <c r="E31">
        <v>9630.01</v>
      </c>
      <c r="H31" t="s">
        <v>42</v>
      </c>
    </row>
    <row r="33" spans="1:9" s="4" customFormat="1" ht="14.45" x14ac:dyDescent="0.3">
      <c r="A33" s="4" t="s">
        <v>59</v>
      </c>
      <c r="E33" s="4">
        <f>E29-E31</f>
        <v>30953.989999999998</v>
      </c>
      <c r="G33" s="4">
        <f>E33</f>
        <v>30953.989999999998</v>
      </c>
    </row>
    <row r="35" spans="1:9" ht="14.45" x14ac:dyDescent="0.3">
      <c r="A35" t="s">
        <v>18</v>
      </c>
      <c r="G35" s="7">
        <f>G22-E33</f>
        <v>0</v>
      </c>
    </row>
    <row r="37" spans="1:9" x14ac:dyDescent="0.25">
      <c r="I37" t="s">
        <v>60</v>
      </c>
    </row>
    <row r="38" spans="1:9" x14ac:dyDescent="0.25">
      <c r="I38" t="s">
        <v>61</v>
      </c>
    </row>
    <row r="39" spans="1:9" x14ac:dyDescent="0.25">
      <c r="I39" s="1"/>
    </row>
    <row r="41" spans="1:9" x14ac:dyDescent="0.25">
      <c r="A41" t="s">
        <v>40</v>
      </c>
      <c r="G41" s="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7" workbookViewId="0">
      <selection activeCell="I23" sqref="I23"/>
    </sheetView>
  </sheetViews>
  <sheetFormatPr defaultRowHeight="15" x14ac:dyDescent="0.25"/>
  <cols>
    <col min="4" max="4" width="15" customWidth="1"/>
  </cols>
  <sheetData>
    <row r="1" spans="1:9" ht="14.45" x14ac:dyDescent="0.3">
      <c r="D1" t="s">
        <v>62</v>
      </c>
      <c r="G1" t="s">
        <v>0</v>
      </c>
      <c r="I1" s="1">
        <v>44896</v>
      </c>
    </row>
    <row r="2" spans="1:9" x14ac:dyDescent="0.25">
      <c r="D2" s="2"/>
      <c r="E2" s="3" t="s">
        <v>1</v>
      </c>
    </row>
    <row r="3" spans="1:9" ht="14.45" x14ac:dyDescent="0.3">
      <c r="A3" t="s">
        <v>44</v>
      </c>
    </row>
    <row r="4" spans="1:9" ht="14.45" x14ac:dyDescent="0.3">
      <c r="A4" t="s">
        <v>2</v>
      </c>
      <c r="E4">
        <v>24886.240000000002</v>
      </c>
    </row>
    <row r="5" spans="1:9" ht="14.45" x14ac:dyDescent="0.3">
      <c r="A5" t="s">
        <v>5</v>
      </c>
      <c r="E5">
        <v>1.25</v>
      </c>
    </row>
    <row r="6" spans="1:9" ht="14.45" x14ac:dyDescent="0.3">
      <c r="A6" t="s">
        <v>7</v>
      </c>
      <c r="E6">
        <v>0</v>
      </c>
    </row>
    <row r="8" spans="1:9" ht="14.45" x14ac:dyDescent="0.3">
      <c r="A8" t="s">
        <v>8</v>
      </c>
      <c r="E8">
        <f>SUM(E4:E7)</f>
        <v>24887.49</v>
      </c>
      <c r="G8">
        <f>E8</f>
        <v>24887.49</v>
      </c>
    </row>
    <row r="10" spans="1:9" x14ac:dyDescent="0.25">
      <c r="A10" t="s">
        <v>45</v>
      </c>
      <c r="E10" s="3" t="s">
        <v>1</v>
      </c>
    </row>
    <row r="11" spans="1:9" ht="14.45" x14ac:dyDescent="0.3">
      <c r="E11" s="3"/>
    </row>
    <row r="12" spans="1:9" ht="14.45" x14ac:dyDescent="0.3">
      <c r="A12" t="s">
        <v>19</v>
      </c>
      <c r="C12" t="s">
        <v>20</v>
      </c>
      <c r="E12" s="3"/>
    </row>
    <row r="14" spans="1:9" ht="14.45" x14ac:dyDescent="0.3">
      <c r="A14">
        <v>59</v>
      </c>
      <c r="C14" t="s">
        <v>46</v>
      </c>
      <c r="E14" s="3">
        <v>14.39</v>
      </c>
    </row>
    <row r="15" spans="1:9" ht="14.45" x14ac:dyDescent="0.3">
      <c r="A15">
        <v>68</v>
      </c>
      <c r="C15" t="s">
        <v>47</v>
      </c>
      <c r="E15" s="6">
        <v>500</v>
      </c>
    </row>
    <row r="16" spans="1:9" ht="14.45" x14ac:dyDescent="0.3">
      <c r="A16">
        <v>75</v>
      </c>
      <c r="C16" t="s">
        <v>38</v>
      </c>
      <c r="E16" s="6">
        <v>42.5</v>
      </c>
    </row>
    <row r="17" spans="1:9" ht="14.45" x14ac:dyDescent="0.3">
      <c r="E17" s="3"/>
    </row>
    <row r="18" spans="1:9" ht="14.45" x14ac:dyDescent="0.3">
      <c r="A18" t="s">
        <v>8</v>
      </c>
      <c r="E18" s="6">
        <f>SUM(E14:E17)</f>
        <v>556.89</v>
      </c>
      <c r="G18" s="7">
        <f>E18</f>
        <v>556.89</v>
      </c>
    </row>
    <row r="21" spans="1:9" x14ac:dyDescent="0.25">
      <c r="E21" s="3" t="s">
        <v>1</v>
      </c>
    </row>
    <row r="22" spans="1:9" ht="14.45" x14ac:dyDescent="0.3">
      <c r="A22" t="s">
        <v>10</v>
      </c>
      <c r="E22" s="7">
        <v>0</v>
      </c>
    </row>
    <row r="23" spans="1:9" x14ac:dyDescent="0.25">
      <c r="A23" t="s">
        <v>48</v>
      </c>
      <c r="E23" s="7">
        <v>0</v>
      </c>
      <c r="I23" t="s">
        <v>102</v>
      </c>
    </row>
    <row r="25" spans="1:9" ht="14.45" x14ac:dyDescent="0.3">
      <c r="A25" t="s">
        <v>12</v>
      </c>
      <c r="E25" s="7">
        <f>SUM(E22:E24)</f>
        <v>0</v>
      </c>
      <c r="G25" s="7">
        <f>E25</f>
        <v>0</v>
      </c>
    </row>
    <row r="26" spans="1:9" x14ac:dyDescent="0.25">
      <c r="E26" s="5" t="s">
        <v>1</v>
      </c>
    </row>
    <row r="27" spans="1:9" ht="14.45" x14ac:dyDescent="0.3">
      <c r="A27" s="4" t="s">
        <v>49</v>
      </c>
      <c r="G27" s="8">
        <f>G8-G18+G25</f>
        <v>24330.600000000002</v>
      </c>
    </row>
    <row r="29" spans="1:9" x14ac:dyDescent="0.25">
      <c r="A29" s="4" t="s">
        <v>14</v>
      </c>
      <c r="E29" s="5" t="s">
        <v>1</v>
      </c>
    </row>
    <row r="31" spans="1:9" ht="14.45" x14ac:dyDescent="0.3">
      <c r="A31" t="s">
        <v>15</v>
      </c>
      <c r="E31">
        <v>32446.89</v>
      </c>
    </row>
    <row r="32" spans="1:9" x14ac:dyDescent="0.25">
      <c r="A32" t="s">
        <v>16</v>
      </c>
      <c r="E32">
        <v>19978.38</v>
      </c>
    </row>
    <row r="34" spans="1:9" x14ac:dyDescent="0.25">
      <c r="A34" t="s">
        <v>8</v>
      </c>
      <c r="E34">
        <f>SUM(E31:E33)</f>
        <v>52425.270000000004</v>
      </c>
    </row>
    <row r="36" spans="1:9" x14ac:dyDescent="0.25">
      <c r="A36" t="s">
        <v>17</v>
      </c>
      <c r="E36">
        <v>28096.01</v>
      </c>
    </row>
    <row r="37" spans="1:9" s="4" customFormat="1" x14ac:dyDescent="0.25">
      <c r="A37"/>
      <c r="B37"/>
      <c r="C37"/>
      <c r="D37"/>
      <c r="E37"/>
      <c r="F37"/>
      <c r="G37"/>
    </row>
    <row r="38" spans="1:9" x14ac:dyDescent="0.25">
      <c r="A38" s="4" t="s">
        <v>43</v>
      </c>
      <c r="B38" s="4"/>
      <c r="C38" s="4"/>
      <c r="D38" s="4"/>
      <c r="E38" s="4">
        <f>E34-E36</f>
        <v>24329.260000000006</v>
      </c>
      <c r="F38" s="4"/>
      <c r="G38" s="4">
        <f>E38</f>
        <v>24329.260000000006</v>
      </c>
    </row>
    <row r="40" spans="1:9" x14ac:dyDescent="0.25">
      <c r="A40" t="s">
        <v>18</v>
      </c>
      <c r="G40" s="7">
        <f>G27-G38</f>
        <v>1.3399999999965075</v>
      </c>
    </row>
    <row r="41" spans="1:9" x14ac:dyDescent="0.25">
      <c r="I41" t="s">
        <v>39</v>
      </c>
    </row>
    <row r="42" spans="1:9" x14ac:dyDescent="0.25">
      <c r="A42" t="s">
        <v>22</v>
      </c>
      <c r="G42">
        <v>1.49</v>
      </c>
    </row>
    <row r="43" spans="1:9" x14ac:dyDescent="0.25">
      <c r="I43" s="1">
        <v>44256</v>
      </c>
    </row>
    <row r="44" spans="1:9" x14ac:dyDescent="0.25">
      <c r="A44" t="s">
        <v>50</v>
      </c>
      <c r="G44">
        <v>0.15</v>
      </c>
    </row>
    <row r="45" spans="1:9" x14ac:dyDescent="0.25">
      <c r="I45" t="s">
        <v>51</v>
      </c>
    </row>
    <row r="46" spans="1:9" x14ac:dyDescent="0.25">
      <c r="A46" t="s">
        <v>40</v>
      </c>
      <c r="G46" s="7">
        <f>G40-(G42-G44)</f>
        <v>-3.4925395908658174E-12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2022</vt:lpstr>
      <vt:lpstr>may 2022</vt:lpstr>
      <vt:lpstr>june 2022</vt:lpstr>
      <vt:lpstr>July 2022</vt:lpstr>
      <vt:lpstr>Aug 2022</vt:lpstr>
      <vt:lpstr>Sept 2022</vt:lpstr>
      <vt:lpstr>Oct 2022</vt:lpstr>
      <vt:lpstr>Nov 2022</vt:lpstr>
      <vt:lpstr>Dec 2022</vt:lpstr>
      <vt:lpstr>Jan 2023</vt:lpstr>
      <vt:lpstr>Feb 2023</vt:lpstr>
      <vt:lpstr>March 2023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revision/>
  <cp:lastPrinted>2023-02-24T16:02:56Z</cp:lastPrinted>
  <dcterms:created xsi:type="dcterms:W3CDTF">2022-01-06T15:55:38Z</dcterms:created>
  <dcterms:modified xsi:type="dcterms:W3CDTF">2023-05-17T14:32:31Z</dcterms:modified>
</cp:coreProperties>
</file>